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9980" windowHeight="12660" activeTab="2"/>
  </bookViews>
  <sheets>
    <sheet name="Readme" sheetId="1" r:id="rId1"/>
    <sheet name="refractive index, n" sheetId="2" r:id="rId2"/>
    <sheet name="absorption index, k" sheetId="3" r:id="rId3"/>
    <sheet name="references in LateX format" sheetId="4" r:id="rId4"/>
  </sheets>
  <definedNames/>
  <calcPr fullCalcOnLoad="1"/>
</workbook>
</file>

<file path=xl/sharedStrings.xml><?xml version="1.0" encoding="utf-8"?>
<sst xmlns="http://schemas.openxmlformats.org/spreadsheetml/2006/main" count="557" uniqueCount="360">
  <si>
    <t>Rodney and Spindler, 1954</t>
  </si>
  <si>
    <t>Malitson, 1965</t>
  </si>
  <si>
    <t>Wray and Neu, 1969</t>
  </si>
  <si>
    <t>Tan and Arndt, 2001</t>
  </si>
  <si>
    <t>Tan, 1998</t>
  </si>
  <si>
    <t>Tan and Arndt, 2000</t>
  </si>
  <si>
    <t>Tan, 1999</t>
  </si>
  <si>
    <t>Zolotarev, 1970</t>
  </si>
  <si>
    <t>Khashan and Nassif, 2001</t>
  </si>
  <si>
    <t>Boeckner, 1929</t>
  </si>
  <si>
    <t>Herzberger and Salzberg, 1962</t>
  </si>
  <si>
    <t>Simon and McMahon, 1953</t>
  </si>
  <si>
    <t>Henning and Mutschke, 1997</t>
  </si>
  <si>
    <t>Bach and Neuroth, 1998</t>
  </si>
  <si>
    <t>Philipp , 1985</t>
  </si>
  <si>
    <t>Reitzel, 1955</t>
  </si>
  <si>
    <t>Efimov, 1990</t>
  </si>
  <si>
    <t>Mamedov and Mansurov, 1982</t>
  </si>
  <si>
    <t>Saidov and Bernstein, 1982</t>
  </si>
  <si>
    <t>Bogens and Zhukov, 1966</t>
  </si>
  <si>
    <t>Randall and Rawcliffe, 1967</t>
  </si>
  <si>
    <t xml:space="preserve">Palik Handbook </t>
  </si>
  <si>
    <t>Miler, 1968</t>
  </si>
  <si>
    <t>Ellis et al. 1979</t>
  </si>
  <si>
    <t>Present study</t>
  </si>
  <si>
    <t>Angstrom</t>
  </si>
  <si>
    <t>λ (μm)</t>
  </si>
  <si>
    <t>Energy (eV)</t>
  </si>
  <si>
    <r>
      <t xml:space="preserve">Girin </t>
    </r>
    <r>
      <rPr>
        <b/>
        <i/>
        <sz val="11"/>
        <rFont val="Times New Roman"/>
        <family val="1"/>
      </rPr>
      <t>et al.</t>
    </r>
    <r>
      <rPr>
        <b/>
        <sz val="11"/>
        <rFont val="Times New Roman"/>
        <family val="1"/>
      </rPr>
      <t>, 1970</t>
    </r>
  </si>
  <si>
    <r>
      <t xml:space="preserve">Popova </t>
    </r>
    <r>
      <rPr>
        <b/>
        <i/>
        <sz val="11"/>
        <rFont val="Times New Roman"/>
        <family val="1"/>
      </rPr>
      <t>et al.</t>
    </r>
    <r>
      <rPr>
        <b/>
        <sz val="11"/>
        <rFont val="Times New Roman"/>
        <family val="1"/>
      </rPr>
      <t>, 1972</t>
    </r>
  </si>
  <si>
    <r>
      <t xml:space="preserve">Beder </t>
    </r>
    <r>
      <rPr>
        <b/>
        <i/>
        <sz val="11"/>
        <rFont val="Times New Roman"/>
        <family val="1"/>
      </rPr>
      <t>et al.</t>
    </r>
    <r>
      <rPr>
        <b/>
        <sz val="11"/>
        <rFont val="Times New Roman"/>
        <family val="1"/>
      </rPr>
      <t>, 1971</t>
    </r>
  </si>
  <si>
    <r>
      <t xml:space="preserve">Gillespie </t>
    </r>
    <r>
      <rPr>
        <b/>
        <i/>
        <sz val="11"/>
        <rFont val="Times New Roman"/>
        <family val="1"/>
      </rPr>
      <t>et al.</t>
    </r>
    <r>
      <rPr>
        <b/>
        <sz val="11"/>
        <rFont val="Times New Roman"/>
        <family val="1"/>
      </rPr>
      <t>, 1967</t>
    </r>
  </si>
  <si>
    <t>Bogdan, 1964</t>
  </si>
  <si>
    <t>Sviridova and Suikovskaya, 1967</t>
  </si>
  <si>
    <r>
      <t xml:space="preserve">Calingaert </t>
    </r>
    <r>
      <rPr>
        <b/>
        <i/>
        <sz val="11"/>
        <rFont val="Times New Roman"/>
        <family val="1"/>
      </rPr>
      <t>et al.</t>
    </r>
    <r>
      <rPr>
        <b/>
        <sz val="11"/>
        <rFont val="Times New Roman"/>
        <family val="1"/>
      </rPr>
      <t>, 1936</t>
    </r>
  </si>
  <si>
    <t>Heath and Sacher, 1966</t>
  </si>
  <si>
    <t>Grenis and Matkovich, 1965</t>
  </si>
  <si>
    <r>
      <t xml:space="preserve">Steyer </t>
    </r>
    <r>
      <rPr>
        <b/>
        <i/>
        <sz val="11"/>
        <rFont val="Times New Roman"/>
        <family val="1"/>
      </rPr>
      <t>et al.</t>
    </r>
    <r>
      <rPr>
        <b/>
        <sz val="11"/>
        <rFont val="Times New Roman"/>
        <family val="1"/>
      </rPr>
      <t>, 1974</t>
    </r>
  </si>
  <si>
    <t>Drummond, 1936</t>
  </si>
  <si>
    <t>Philipp, 1985</t>
  </si>
  <si>
    <r>
      <t xml:space="preserve">Koike </t>
    </r>
    <r>
      <rPr>
        <b/>
        <i/>
        <sz val="11"/>
        <rFont val="Times New Roman"/>
        <family val="1"/>
      </rPr>
      <t>et al.</t>
    </r>
    <r>
      <rPr>
        <b/>
        <sz val="11"/>
        <rFont val="Times New Roman"/>
        <family val="1"/>
      </rPr>
      <t>, 1989</t>
    </r>
  </si>
  <si>
    <t>Suprasil 1</t>
  </si>
  <si>
    <t>Bagdade and Stolen, 1968</t>
  </si>
  <si>
    <t xml:space="preserve">Wong and Whalley, 1970 </t>
  </si>
  <si>
    <r>
      <t>η (cm</t>
    </r>
    <r>
      <rPr>
        <b/>
        <vertAlign val="superscript"/>
        <sz val="11"/>
        <rFont val="Times New Roman"/>
        <family val="1"/>
      </rPr>
      <t>-1</t>
    </r>
    <r>
      <rPr>
        <b/>
        <sz val="11"/>
        <rFont val="Times New Roman"/>
        <family val="1"/>
      </rPr>
      <t>)</t>
    </r>
  </si>
  <si>
    <r>
      <t>k</t>
    </r>
    <r>
      <rPr>
        <b/>
        <vertAlign val="subscript"/>
        <sz val="11"/>
        <rFont val="Times New Roman"/>
        <family val="1"/>
      </rPr>
      <t>λ</t>
    </r>
  </si>
  <si>
    <t>λ (nm)</t>
  </si>
  <si>
    <r>
      <t>n</t>
    </r>
    <r>
      <rPr>
        <b/>
        <vertAlign val="subscript"/>
        <sz val="11"/>
        <rFont val="Times New Roman"/>
        <family val="1"/>
      </rPr>
      <t>λ</t>
    </r>
  </si>
  <si>
    <r>
      <t>x=k</t>
    </r>
    <r>
      <rPr>
        <b/>
        <vertAlign val="subscript"/>
        <sz val="11"/>
        <rFont val="Times New Roman"/>
        <family val="1"/>
      </rPr>
      <t>λ</t>
    </r>
    <r>
      <rPr>
        <b/>
        <sz val="11"/>
        <rFont val="Times New Roman"/>
        <family val="1"/>
      </rPr>
      <t>/n</t>
    </r>
    <r>
      <rPr>
        <b/>
        <vertAlign val="subscript"/>
        <sz val="11"/>
        <rFont val="Times New Roman"/>
        <family val="1"/>
      </rPr>
      <t>λ</t>
    </r>
  </si>
  <si>
    <t>ρ</t>
  </si>
  <si>
    <t>absorption (cm)</t>
  </si>
  <si>
    <r>
      <t xml:space="preserve">Tan </t>
    </r>
    <r>
      <rPr>
        <b/>
        <i/>
        <sz val="11"/>
        <rFont val="Times New Roman"/>
        <family val="1"/>
      </rPr>
      <t>et al.</t>
    </r>
    <r>
      <rPr>
        <b/>
        <sz val="11"/>
        <rFont val="Times New Roman"/>
        <family val="1"/>
      </rPr>
      <t>, 2003</t>
    </r>
  </si>
  <si>
    <r>
      <t xml:space="preserve">Parker </t>
    </r>
    <r>
      <rPr>
        <b/>
        <i/>
        <sz val="11"/>
        <rFont val="Times New Roman"/>
        <family val="1"/>
      </rPr>
      <t>et al.</t>
    </r>
    <r>
      <rPr>
        <b/>
        <sz val="11"/>
        <rFont val="Times New Roman"/>
        <family val="1"/>
      </rPr>
      <t>, 1978</t>
    </r>
  </si>
  <si>
    <r>
      <t xml:space="preserve">Zhilinskii </t>
    </r>
    <r>
      <rPr>
        <b/>
        <i/>
        <sz val="11"/>
        <rFont val="Times New Roman"/>
        <family val="1"/>
      </rPr>
      <t>et al.</t>
    </r>
    <r>
      <rPr>
        <b/>
        <sz val="11"/>
        <rFont val="Times New Roman"/>
        <family val="1"/>
      </rPr>
      <t>, 1987</t>
    </r>
  </si>
  <si>
    <t>normal τ</t>
  </si>
  <si>
    <r>
      <t>α (cm</t>
    </r>
    <r>
      <rPr>
        <b/>
        <vertAlign val="superscript"/>
        <sz val="11"/>
        <rFont val="Times New Roman"/>
        <family val="1"/>
      </rPr>
      <t>-1</t>
    </r>
    <r>
      <rPr>
        <b/>
        <sz val="11"/>
        <rFont val="Times New Roman"/>
        <family val="1"/>
      </rPr>
      <t>)</t>
    </r>
  </si>
  <si>
    <r>
      <t xml:space="preserve">Popova </t>
    </r>
    <r>
      <rPr>
        <b/>
        <i/>
        <sz val="11"/>
        <rFont val="Times New Roman"/>
        <family val="1"/>
      </rPr>
      <t>et al</t>
    </r>
    <r>
      <rPr>
        <b/>
        <sz val="11"/>
        <rFont val="Times New Roman"/>
        <family val="1"/>
      </rPr>
      <t>., 1972</t>
    </r>
  </si>
  <si>
    <r>
      <t xml:space="preserve">Girin </t>
    </r>
    <r>
      <rPr>
        <b/>
        <i/>
        <sz val="11"/>
        <rFont val="Times New Roman"/>
        <family val="1"/>
      </rPr>
      <t>et al</t>
    </r>
    <r>
      <rPr>
        <b/>
        <sz val="11"/>
        <rFont val="Times New Roman"/>
        <family val="1"/>
      </rPr>
      <t>., 1970</t>
    </r>
  </si>
  <si>
    <r>
      <t xml:space="preserve">Steyer </t>
    </r>
    <r>
      <rPr>
        <b/>
        <i/>
        <sz val="11"/>
        <rFont val="Times New Roman"/>
        <family val="1"/>
      </rPr>
      <t>et al</t>
    </r>
    <r>
      <rPr>
        <b/>
        <sz val="11"/>
        <rFont val="Times New Roman"/>
        <family val="1"/>
      </rPr>
      <t>., 1974</t>
    </r>
  </si>
  <si>
    <r>
      <t xml:space="preserve">Yamamuro </t>
    </r>
    <r>
      <rPr>
        <b/>
        <i/>
        <sz val="11"/>
        <rFont val="Times New Roman"/>
        <family val="1"/>
      </rPr>
      <t>et al.</t>
    </r>
    <r>
      <rPr>
        <b/>
        <sz val="11"/>
        <rFont val="Times New Roman"/>
        <family val="1"/>
      </rPr>
      <t>, 2006</t>
    </r>
  </si>
  <si>
    <r>
      <t xml:space="preserve">Tan </t>
    </r>
    <r>
      <rPr>
        <b/>
        <i/>
        <sz val="11"/>
        <rFont val="ＭＳ Ｐゴシック"/>
        <family val="3"/>
      </rPr>
      <t>et al</t>
    </r>
    <r>
      <rPr>
        <b/>
        <sz val="10"/>
        <rFont val="Arial"/>
        <family val="0"/>
      </rPr>
      <t>., 2003</t>
    </r>
  </si>
  <si>
    <r>
      <t xml:space="preserve">Parker </t>
    </r>
    <r>
      <rPr>
        <b/>
        <i/>
        <sz val="11"/>
        <rFont val="ＭＳ Ｐゴシック"/>
        <family val="3"/>
      </rPr>
      <t>et al.</t>
    </r>
    <r>
      <rPr>
        <b/>
        <sz val="10"/>
        <rFont val="Arial"/>
        <family val="0"/>
      </rPr>
      <t>, 1978</t>
    </r>
  </si>
  <si>
    <r>
      <t xml:space="preserve">Zhilinskii </t>
    </r>
    <r>
      <rPr>
        <b/>
        <i/>
        <sz val="11"/>
        <rFont val="ＭＳ Ｐゴシック"/>
        <family val="3"/>
      </rPr>
      <t>et al.</t>
    </r>
    <r>
      <rPr>
        <b/>
        <sz val="10"/>
        <rFont val="Arial"/>
        <family val="0"/>
      </rPr>
      <t>, 1987</t>
    </r>
  </si>
  <si>
    <r>
      <t>λ</t>
    </r>
    <r>
      <rPr>
        <b/>
        <sz val="10"/>
        <rFont val="Arial"/>
        <family val="0"/>
      </rPr>
      <t xml:space="preserve"> </t>
    </r>
    <r>
      <rPr>
        <b/>
        <sz val="11"/>
        <rFont val="ＭＳ Ｐゴシック"/>
        <family val="3"/>
      </rPr>
      <t>(μ</t>
    </r>
    <r>
      <rPr>
        <b/>
        <sz val="10"/>
        <rFont val="Arial"/>
        <family val="0"/>
      </rPr>
      <t>m)</t>
    </r>
  </si>
  <si>
    <r>
      <t>η</t>
    </r>
    <r>
      <rPr>
        <b/>
        <sz val="9.35"/>
        <rFont val="Times New Roman"/>
        <family val="1"/>
      </rPr>
      <t xml:space="preserve"> (cm</t>
    </r>
    <r>
      <rPr>
        <b/>
        <vertAlign val="superscript"/>
        <sz val="9.35"/>
        <rFont val="Times New Roman"/>
        <family val="1"/>
      </rPr>
      <t>-1</t>
    </r>
    <r>
      <rPr>
        <b/>
        <sz val="9.35"/>
        <rFont val="Times New Roman"/>
        <family val="1"/>
      </rPr>
      <t>)</t>
    </r>
  </si>
  <si>
    <r>
      <t>λ</t>
    </r>
    <r>
      <rPr>
        <b/>
        <sz val="10"/>
        <rFont val="Arial"/>
        <family val="0"/>
      </rPr>
      <t xml:space="preserve"> </t>
    </r>
    <r>
      <rPr>
        <b/>
        <sz val="11"/>
        <rFont val="ＭＳ Ｐゴシック"/>
        <family val="3"/>
      </rPr>
      <t>(</t>
    </r>
    <r>
      <rPr>
        <b/>
        <sz val="10"/>
        <rFont val="Arial"/>
        <family val="0"/>
      </rPr>
      <t>nm)</t>
    </r>
  </si>
  <si>
    <t>This Excel spreadsheet is a compilation of experimental data collected by Rei Kitamura and Laurent Pilon at the University of California, Los Angeles in collaboration with Miroslaw Jonasz. It is made available for the convenience of researchers and educators and facilitate their use and analysis. Please, contact us at pilon@seas.ucla.edu if we have missed some references reporting similar experimental data. Data reported here are plotted and discussed in the following  paper along with full information about all the references used.</t>
  </si>
  <si>
    <t>\bibitem{hart27}</t>
  </si>
  <si>
    <t>G.~Hart, \enquote{The nomenclature of silica,} American Mineralogist</t>
  </si>
  <si>
    <t xml:space="preserve">  \textbf{12}, 383--395 (1927).</t>
  </si>
  <si>
    <t>\bibitem{sosman65}</t>
  </si>
  <si>
    <t>R.~B. Sosman, \emph{The Phase of Silica} (Rutgers University Press, New</t>
  </si>
  <si>
    <t xml:space="preserve">  Brunswick, NJ, 1964).</t>
  </si>
  <si>
    <t>\bibitem{hetherington65}</t>
  </si>
  <si>
    <t>G.~Hetherington, K.~H. Jack, and M.~W. Ramsay, \enquote{The high-temperature</t>
  </si>
  <si>
    <t xml:space="preserve">  electrolysis of vitreous silica, {P}art {I}. {O}xidation, ultra-violet</t>
  </si>
  <si>
    <t xml:space="preserve">  induced fluorescence, and irradiation colour,} Physics and Chemistry of</t>
  </si>
  <si>
    <t xml:space="preserve">  Glasses \textbf{6}, 6--15 (1965).</t>
  </si>
  <si>
    <t>\bibitem{bruckner70}</t>
  </si>
  <si>
    <t>R.~Bruckner, \enquote{Properties and structure of vitreous silica. {I},}</t>
  </si>
  <si>
    <t xml:space="preserve">  Journal of Non-Crystalline Solids \textbf{5}, 123--175 (1970).</t>
  </si>
  <si>
    <t>\bibitem{davis96}</t>
  </si>
  <si>
    <t>K.~M. Davis, A.~Agarwala, M.~Tomozawa, and K.~Hirao, \enquote{Quantitative</t>
  </si>
  <si>
    <t xml:space="preserve">  infrared spectroscopic measurement of hydroxyl concentrations in silica</t>
  </si>
  <si>
    <t xml:space="preserve">  glass,} Journal of Non-Crystalline Solids \textbf{203}, 27--36 (1996).</t>
  </si>
  <si>
    <t>\bibitem{doremus94}</t>
  </si>
  <si>
    <t>R.~H. Doremus, \emph{Glass Science} (John Wiley \&amp; Sons, New York, NY, 1994).</t>
  </si>
  <si>
    <t>\bibitem{senior92}</t>
  </si>
  <si>
    <t>J.~M. Senior, \emph{Optical Fiber Communications : Principles and Practice, 2nd</t>
  </si>
  <si>
    <t xml:space="preserve">  edition} (Prentice Hall, Upper Saddle River, NJ, 1992).</t>
  </si>
  <si>
    <t>\bibitem{keiser2000}</t>
  </si>
  <si>
    <t>G.~E. Keiser, \emph{Optical Fiber Communications, 3$^{rd}$ Edition} (McGraw</t>
  </si>
  <si>
    <t xml:space="preserve">  Hill Higher Education - International Editions: Electrical Engineering</t>
  </si>
  <si>
    <t xml:space="preserve">  Series, New York, NY, 2000).</t>
  </si>
  <si>
    <t>\bibitem{brixner67}</t>
  </si>
  <si>
    <t>B.~Brixner, \enquote{Refractive-index interpolation for fused silica,} Journal</t>
  </si>
  <si>
    <t xml:space="preserve">  of Optical Society of America \textbf{57}, 674--676 (1967).</t>
  </si>
  <si>
    <t>\bibitem{sutton61}</t>
  </si>
  <si>
    <t>L.~E. Sutton and O.~N. Stavroudis, \enquote{Fitting refractive index data by</t>
  </si>
  <si>
    <t xml:space="preserve">  least squares,} Journal of the Optical Society of America \textbf{51},</t>
  </si>
  <si>
    <t xml:space="preserve">  901--905 (1961).</t>
  </si>
  <si>
    <t>\bibitem{steyer74}</t>
  </si>
  <si>
    <t>T.~Steyer, K.~L. Day, and R.~Huffman, \enquote{Infrared absorption by small</t>
  </si>
  <si>
    <t xml:space="preserve">  amorphous quartz spheres,} Applied Optics \textbf{13}, 1586--1590 (1974).</t>
  </si>
  <si>
    <t>\bibitem{henning97}</t>
  </si>
  <si>
    <t>T.~Henning and H.~Mutschke, \enquote{Low-temperature infrared properties of</t>
  </si>
  <si>
    <t xml:space="preserve">  cosmic dust analogues,} Astronomy and Astrophysics \textbf{327}, 743--754</t>
  </si>
  <si>
    <t xml:space="preserve">  (1997).</t>
  </si>
  <si>
    <t>\bibitem{koike89}</t>
  </si>
  <si>
    <t>C.~Koike, H.~Hasesgawa, N.~Asada, and T.~Komatuzaki, \enquote{Optical constants</t>
  </si>
  <si>
    <t xml:space="preserve">  of fine particles for the infrared region,} Monthly Notices of the Royal</t>
  </si>
  <si>
    <t xml:space="preserve">  Astronomical Society \textbf{239}, 127--137 (1989).</t>
  </si>
  <si>
    <t>\bibitem{born99}</t>
  </si>
  <si>
    <t>M.~Born and E.~Wolf, \emph{Principles of Optics, 7$^{th}$ Edition} (Cambridge</t>
  </si>
  <si>
    <t xml:space="preserve">  University Press, Cambridge, UK, 1999).</t>
  </si>
  <si>
    <t>\bibitem{randall67}</t>
  </si>
  <si>
    <t>C.~M. Randall and R.~D. Rawcliffe, \enquote{Refractive indices of germanium,</t>
  </si>
  <si>
    <t xml:space="preserve">  silicon, and fused quartz in the far infrared,} Applied Optics \textbf{6},</t>
  </si>
  <si>
    <t xml:space="preserve">  1889--1895 (1967).</t>
  </si>
  <si>
    <t>\bibitem{tan98}</t>
  </si>
  <si>
    <t>C.~Tan, \enquote{Determination of refractive index of silica glass for infrared</t>
  </si>
  <si>
    <t xml:space="preserve">  wavelengths by {IR} spectroscopy,} Journal of Non-Crystalline Solids</t>
  </si>
  <si>
    <t xml:space="preserve">  \textbf{223}, 158--163 (1998).</t>
  </si>
  <si>
    <t>\bibitem{fanderlik83}</t>
  </si>
  <si>
    <t>I.~Fanderlik, \emph{Glass Science and Technology, Vol. 5: Optical Properties of</t>
  </si>
  <si>
    <t xml:space="preserve">  Glass} (Elsevier Science, New York, NY, 1983).</t>
  </si>
  <si>
    <t>\bibitem{bohren83}</t>
  </si>
  <si>
    <t>C.~F. Bohren and D.~R. Huffman, \emph{Absorption and Scattering of Light by</t>
  </si>
  <si>
    <t xml:space="preserve">  Small Particles} (John Wiley $\&amp;$ Sons, New York, NY, 1983).</t>
  </si>
  <si>
    <t>\bibitem{riu99}</t>
  </si>
  <si>
    <t>P.~J. Riu and C.~Lapaz, \enquote{Practical limits of the {K}ramers-{K}r\"{o}nig</t>
  </si>
  <si>
    <t xml:space="preserve">  relationships applied to experimental bioimpedance data,} Annals of the New</t>
  </si>
  <si>
    <t xml:space="preserve">  York Academy of Sciences \textbf{873}, 374--380 (1999).</t>
  </si>
  <si>
    <t>\bibitem{philipp79}</t>
  </si>
  <si>
    <t>H.~Philipp, \enquote{The infrared optical properties of {SiO}$_2$ and {SiO}$_2$</t>
  </si>
  <si>
    <t xml:space="preserve">  layers on silicon,} Journal of Applied Physics \textbf{50}, 1053--1057</t>
  </si>
  <si>
    <t xml:space="preserve">  (1979).</t>
  </si>
  <si>
    <t>\bibitem{modest2003}</t>
  </si>
  <si>
    <t>M.~F. Modest, \emph{Radiative Heat Transfer} (Academic Press, San Diego, CA,</t>
  </si>
  <si>
    <t xml:space="preserve">  2003).</t>
  </si>
  <si>
    <t>\bibitem{dvurechensky79}</t>
  </si>
  <si>
    <t>A.~V. Dvurechensky, V.~Petrov, and V.~Y. Reznik, \enquote{Spectral emissivity</t>
  </si>
  <si>
    <t xml:space="preserve">  and absorption coefficient of silica glass at extremely high temperatures in</t>
  </si>
  <si>
    <t xml:space="preserve">  the semitransparent region,} Infrared Physics \textbf{19}, 465--469 (1979).</t>
  </si>
  <si>
    <t>\bibitem{malitson65}</t>
  </si>
  <si>
    <t>I.~Malitson, \enquote{Interspecimen comparison of the refractive index of fused</t>
  </si>
  <si>
    <t xml:space="preserve">  silica,} Journal of the Optical Society of America \textbf{55}, 1205--1209</t>
  </si>
  <si>
    <t xml:space="preserve">  (1965).</t>
  </si>
  <si>
    <t>\bibitem{efimov95}</t>
  </si>
  <si>
    <t>A.~M. Efimov, \emph{Optical Constants of Inorganic Glasses} (CRC Press Inc.,</t>
  </si>
  <si>
    <t xml:space="preserve">  Boca Raton, FL, 1995).</t>
  </si>
  <si>
    <t>\bibitem{bogdan64}</t>
  </si>
  <si>
    <t>L.~Bogdan, \enquote{Measurement of radiative heat transfer with thin-film</t>
  </si>
  <si>
    <t xml:space="preserve">  resistance thermometers,} NASA-CR-27 pp. 1--39 (1964).</t>
  </si>
  <si>
    <t>\bibitem{sviridova67}</t>
  </si>
  <si>
    <t>A.~Sviridova and N.~Suikovskaya, \enquote{Transparent limits of interference</t>
  </si>
  <si>
    <t xml:space="preserve">  films of hafnium and thorium oxides in the ultraviolet region of the</t>
  </si>
  <si>
    <t xml:space="preserve">  spectrum,} Optics and Spectroscopy \textbf{22}, 509--512 (1967).</t>
  </si>
  <si>
    <t>\bibitem{ellis79}</t>
  </si>
  <si>
    <t>E.~Ellis, D.~W. Johnson, A.~Breeze, P.~M. Magee, and P.~G. Perkins,</t>
  </si>
  <si>
    <t xml:space="preserve">  \enquote{The electronic structure and optical properties of oxide glasses i.</t>
  </si>
  <si>
    <t xml:space="preserve">  {S}i{O}$_2$, {N}a$_2${O}:{S}i{O}$_2$ and {N}a$_2${O}:{C}a{O}:{S}i{O}$_2$,}</t>
  </si>
  <si>
    <t xml:space="preserve">  Philosophical Magazine B \textbf{40}, 105--124 (1979).</t>
  </si>
  <si>
    <t>\bibitem{tan99}</t>
  </si>
  <si>
    <t>C.~Tan, \enquote{Optical interference and refractive index of silica glass in</t>
  </si>
  <si>
    <t xml:space="preserve">  the infrared absorption region,} Journal of Non-Crystalline Solids</t>
  </si>
  <si>
    <t xml:space="preserve">  \textbf{249}, 51--54 (1999).</t>
  </si>
  <si>
    <t>\bibitem{khashan2001}</t>
  </si>
  <si>
    <t>M.~Khashan and A.~Nassif, \enquote{Dispersion of the optical constants of</t>
  </si>
  <si>
    <t xml:space="preserve">  quartz and polymethyl methacrylate glasses in a wide spectral range: 0.2-3</t>
  </si>
  <si>
    <t xml:space="preserve">  $\mu$m,} Optics Communications \textbf{188}, 129--139 (2001).</t>
  </si>
  <si>
    <t>\bibitem{reitzel55}</t>
  </si>
  <si>
    <t>J.~Reitzel, \enquote{Infrared spectra of {SiO}$_2$ from 400 cm$^{-1}$ to 600</t>
  </si>
  <si>
    <t xml:space="preserve">  cm$^{-1}$,} Journal of Chemical Physics \textbf{23}, 2407--2409 (1955).</t>
  </si>
  <si>
    <t>\bibitem{mansurov82}</t>
  </si>
  <si>
    <t>G.~M. Mansurov, R.~K. Mamedov, S.~Sudarushkin, V.~K. Sidorin, K.~K. Sidorin,</t>
  </si>
  <si>
    <t xml:space="preserve">  V.~I. Pshenitsyn, and V.~M. Zolotarev, \enquote{Study of the nature of a</t>
  </si>
  <si>
    <t xml:space="preserve">  polished quartz-glass surface by ellipsometric and spectroscopic methods,}</t>
  </si>
  <si>
    <t xml:space="preserve">  Optics and Spectroscopy \textbf{52}, 852 --857 (1982).</t>
  </si>
  <si>
    <t>\bibitem{ikuta2000-1}</t>
  </si>
  <si>
    <t>Y.~Ikuta, S.~Kikugawa, T.~Kawahara, H.~Mishiro, N.~Shimodaira, and</t>
  </si>
  <si>
    <t xml:space="preserve">  S.~Yoshizawa, \enquote{New silica glass {AQF} for 157-nm lithography,} in</t>
  </si>
  <si>
    <t xml:space="preserve">  \enquote{Optical Microlithography XIII,} , vol. 4000, C.~J. Progler, ed.</t>
  </si>
  <si>
    <t xml:space="preserve">  (SPIE, 2000), vol. 4000, pp. 1510--1514.</t>
  </si>
  <si>
    <t>\bibitem{kajihara2007}</t>
  </si>
  <si>
    <t>K.~Kajihara, \enquote{Improvement of vacuum-ultraviolet transparency of silica</t>
  </si>
  <si>
    <t xml:space="preserve">  glass by modification of point defects,} Journal of the Ceramic Society of</t>
  </si>
  <si>
    <t xml:space="preserve">  Japan \textbf{115}, 85--91 (2007).</t>
  </si>
  <si>
    <t>\bibitem{sigel74}</t>
  </si>
  <si>
    <t>G.~H. Sigel, \enquote{Ultraviolet spectra of silicate glasses: A review of some</t>
  </si>
  <si>
    <t xml:space="preserve">  experimental evidence,} Journal of Non-Crystalline Solids \textbf{13},</t>
  </si>
  <si>
    <t xml:space="preserve">  372--398 (1974).</t>
  </si>
  <si>
    <t>\bibitem{shimodaira2000}</t>
  </si>
  <si>
    <t>N.~Shimodaira, K.~Saito, A.~Ikushima, T.~Kamihori, and S.~Yoshizawa,</t>
  </si>
  <si>
    <t xml:space="preserve">  \enquote{{UV} transmittance of fused silica glass influenced by thermal</t>
  </si>
  <si>
    <t xml:space="preserve">  disorder,}  (SPIE, 2000), vol. 4000, pp. p. 1553--1559.</t>
  </si>
  <si>
    <t>\bibitem{rawson80}</t>
  </si>
  <si>
    <t>H.~Rawson, \emph{Glass Science and Technology, Vol.3: Properties and</t>
  </si>
  <si>
    <t xml:space="preserve">  Applications of Glass} (Elsevier Science, New York, NY, 1980).</t>
  </si>
  <si>
    <t>\bibitem{smith99}</t>
  </si>
  <si>
    <t>C.~M. Smith and L.~A. Moore, \enquote{Fused silica for 157-nm transmittance,}</t>
  </si>
  <si>
    <t xml:space="preserve">  in \enquote{Emerging Lithographic Technologies III,} , vol. 3676,</t>
  </si>
  <si>
    <t xml:space="preserve">  Y.~Vladimirsky, ed. (SPIE, 1999), vol. 3676, pp. 834--841.</t>
  </si>
  <si>
    <t>\bibitem{ikuta2000}</t>
  </si>
  <si>
    <t>Y.~Ikuta, S.~Kikugawa, T.~Kawahara, H.~Mishiro, K.~Okada, K.~Ochiai, K.~Hino,</t>
  </si>
  <si>
    <t xml:space="preserve">  T.~Nakajima, M.~Kawata, and S.~Yoshizawa, \enquote{New modified silica glass</t>
  </si>
  <si>
    <t xml:space="preserve">  for 157-nm lithography,} in \enquote{Photomask and Next-Generation</t>
  </si>
  <si>
    <t xml:space="preserve">  Lithography Mask Technology VII,} , vol. 4066, H.~Morimoto, ed. (SPIE, 2000),</t>
  </si>
  <si>
    <t xml:space="preserve">  vol. 4066, pp. 564--570.</t>
  </si>
  <si>
    <t>\bibitem{griscom77}</t>
  </si>
  <si>
    <t>D.~Griscom, \enquote{The electronic structure of {S}i{O}$_2$: A review of</t>
  </si>
  <si>
    <t xml:space="preserve">  recent spectroscopic and theoretical advances,} Journal of Non-Crystalline</t>
  </si>
  <si>
    <t xml:space="preserve">  Solids \textbf{24}, 155--234 (1977).</t>
  </si>
  <si>
    <t>\bibitem{petrov75}</t>
  </si>
  <si>
    <t>V.~Petrov and S.~Stepanov, \enquote{Radiation characteristics of quartz glasses</t>
  </si>
  <si>
    <t xml:space="preserve">  spectral radiating power,} Teplofizika Vysokikh Temperatur \textbf{13},</t>
  </si>
  <si>
    <t xml:space="preserve">  335--345 (1975).</t>
  </si>
  <si>
    <t>\bibitem{plotnichenko2000}</t>
  </si>
  <si>
    <t>V.~Plotnichenko, V.~Sokolov, and E.~Dianov, \enquote{Hydroxyl groups in</t>
  </si>
  <si>
    <t xml:space="preserve">  high-purity silica glass,} Journal of Non-Crystalline Solids \textbf{261},</t>
  </si>
  <si>
    <t xml:space="preserve">  186--194 (2000).</t>
  </si>
  <si>
    <t>\bibitem{efimov2006}</t>
  </si>
  <si>
    <t>A.~M. Efimov and V.~G. Pogareva, \enquote{Ir absorption spectra of vitreous</t>
  </si>
  <si>
    <t xml:space="preserve">  silica and silicate glasses: The nature of bands in the 1300 to 5000</t>
  </si>
  <si>
    <t xml:space="preserve">  cm$^{-1}$ region,} Chemical Geology \textbf{229}, 198--217 (2006).</t>
  </si>
  <si>
    <t>\bibitem{griffiths1999}</t>
  </si>
  <si>
    <t>D.~J. Griffiths, \emph{Introduction to {E}lectrodynamics, 3$^{rd}$ edition}</t>
  </si>
  <si>
    <t xml:space="preserve">  (Prentice-Hall, Upper Saddle River, NJ, 1999).</t>
  </si>
  <si>
    <t>\bibitem{rodney54}</t>
  </si>
  <si>
    <t>W.~Rodney and R.~Spindler, \enquote{Index of refraction of fused quartz for</t>
  </si>
  <si>
    <t xml:space="preserve">  ultraviolet, visible, and infrared wavelengths,} Journal of the Optical</t>
  </si>
  <si>
    <t xml:space="preserve">  Society of America \textbf{44}, 677--679 (1954).</t>
  </si>
  <si>
    <t>\bibitem{tan2000}</t>
  </si>
  <si>
    <t>C.~Tan and J.~Arndt, \enquote{Temperature dependence of refractive index of</t>
  </si>
  <si>
    <t xml:space="preserve">  glass {S}i{O}$_2$ in the infrared wavelength range,} Journal of Physics and</t>
  </si>
  <si>
    <t xml:space="preserve">  Chemistry of Solids \textbf{61}, 1315--1320 (2000).</t>
  </si>
  <si>
    <t>\bibitem{dombrovsky96}</t>
  </si>
  <si>
    <t>L.~Dombrovsky, \enquote{Quartz-fiber thermal insulation: infrared radiative</t>
  </si>
  <si>
    <t xml:space="preserve">  properties and caculation of radiative-conductive heat transfer,} Journal of</t>
  </si>
  <si>
    <t xml:space="preserve">  Heat Transfer \textbf{118}, 408--414 (1996).</t>
  </si>
  <si>
    <t>\bibitem{meneses2005}</t>
  </si>
  <si>
    <t>D.~D.~S. Meneses, G.~Gruener, M.~Malki, and P.~Echegut, \enquote{Causal {V}oigt</t>
  </si>
  <si>
    <t xml:space="preserve">  profile for modeling reflectivity spectra of glasses,} Journal of</t>
  </si>
  <si>
    <t xml:space="preserve">  Non-Crystalline Solids \textbf{351}, 124--129 (2005).</t>
  </si>
  <si>
    <t>\bibitem{meneses2006}</t>
  </si>
  <si>
    <t>D.~D.~S. Meneses, M.~Malki, and P.~Echegut, \enquote{Structure and lattice</t>
  </si>
  <si>
    <t xml:space="preserve">  dynamics of binary lead silicate glasses investigated by infrared</t>
  </si>
  <si>
    <t xml:space="preserve">  spectroscopy,} Journal of Non-Crystalline Solids \textbf{352}, 769--776</t>
  </si>
  <si>
    <t xml:space="preserve">  (2006).</t>
  </si>
  <si>
    <t>\bibitem{popova72}</t>
  </si>
  <si>
    <t>S.~Popova, T.~Tolstykh, and V.~Vorobev, \enquote{Optical characteristics of</t>
  </si>
  <si>
    <t xml:space="preserve">  amorphous quartz in the 1400-200 cm$^{-1}$ region,} Optics and Spectroscopy</t>
  </si>
  <si>
    <t xml:space="preserve">  \textbf{33}, 444--445 (1972).</t>
  </si>
  <si>
    <t>\bibitem{tan2001}</t>
  </si>
  <si>
    <t>C.~Tan and J.~Arndt, \enquote{Refractive index, optical dispersion, and group</t>
  </si>
  <si>
    <t xml:space="preserve">  velocity of infrared wave in silica glass,} Journal of Physics and Chemistry</t>
  </si>
  <si>
    <t xml:space="preserve">  of Solids \textbf{62}, 1087--1092 (2001).</t>
  </si>
  <si>
    <t>\bibitem{boeckner29}</t>
  </si>
  <si>
    <t>C.~Boeckner, \enquote{A method of obtaining the optical constants of</t>
  </si>
  <si>
    <t xml:space="preserve">  metallically reflecting substances in the infrared,} Journal of the Optical</t>
  </si>
  <si>
    <t xml:space="preserve">  Society of America \textbf{19}, 7--15 (1929).</t>
  </si>
  <si>
    <t>\bibitem{girin70}</t>
  </si>
  <si>
    <t>O.~Girin, Y.~Kondratev, and E.~Raaben, \enquote{Optical constants and spectral</t>
  </si>
  <si>
    <t xml:space="preserve">  microcharacteristics of {N}a{O}$_2$-{S}i{O}$_2$ glasses in the {IR} region of</t>
  </si>
  <si>
    <t xml:space="preserve">  the spectrum,} Optics and Spectroscopy \textbf{29}, 397--403 (1970).</t>
  </si>
  <si>
    <t>\bibitem{wray69}</t>
  </si>
  <si>
    <t>J.~Wray and J.~Neu, \enquote{Refractive index of several glasses as a function</t>
  </si>
  <si>
    <t xml:space="preserve">  of wavelength and temperature,} Journal of the Optical Society of America</t>
  </si>
  <si>
    <t xml:space="preserve">  \textbf{59}, 774--776 (1969).</t>
  </si>
  <si>
    <t>\bibitem{zolotarev70}</t>
  </si>
  <si>
    <t>V.~Zolotarev, \enquote{The optical constants of amorphous {SiO}$_2$ and</t>
  </si>
  <si>
    <t xml:space="preserve">  {GeO}$_2$ in the valence band region,} Optics and Spectroscopy \textbf{29},</t>
  </si>
  <si>
    <t xml:space="preserve">  34--37 (1970).</t>
  </si>
  <si>
    <t>\bibitem{simon53}</t>
  </si>
  <si>
    <t>I.~Simon and H.~McMahon, \enquote{Study of the structure of quartz,</t>
  </si>
  <si>
    <t xml:space="preserve">  cristobalite, and vitreous silica by reflection in infrared,} Journal of</t>
  </si>
  <si>
    <t xml:space="preserve">  Chemical Physics \textbf{21}, 23--30 (1953).</t>
  </si>
  <si>
    <t>\bibitem{herzberger62}</t>
  </si>
  <si>
    <t>M.~Herzberger and C.~Salzberg, \enquote{Refractive indices of infrared optical</t>
  </si>
  <si>
    <t xml:space="preserve">  materials and color correction of infrared lenses,} Journal of the Optical of</t>
  </si>
  <si>
    <t xml:space="preserve">  America \textbf{52}, 420--427 (1962).</t>
  </si>
  <si>
    <t>\bibitem{yamamuro2006}</t>
  </si>
  <si>
    <t>T.~Yamamuro, S.~Sato, T.~Zenno, N.~Takeyama, H.~Matsuhara, I.~Maeda, and</t>
  </si>
  <si>
    <t xml:space="preserve">  Y.~Matsueda, \enquote{Measurement of refractive indices of 20 optical</t>
  </si>
  <si>
    <t xml:space="preserve">  materials at low temperatures,} Optical Engineering \textbf{45}, 083,401</t>
  </si>
  <si>
    <t>\bibitem{handbook85}</t>
  </si>
  <si>
    <t>H.~R. Philipp, \emph{Silicon dioxide (SiO$_2$) glass, in: E. D. Palik (Ed.),</t>
  </si>
  <si>
    <t xml:space="preserve">  Handbook of {O}ptical {C}onstants of {S}olids, Vol.{I}} (Academic Press, New</t>
  </si>
  <si>
    <t xml:space="preserve">  York, NY, 1985 (p. 749)).</t>
  </si>
  <si>
    <t>\bibitem{bach98}</t>
  </si>
  <si>
    <t>H.~Bach and N.~N. (Editors), \emph{The Properties of Optical Glass} (Springer</t>
  </si>
  <si>
    <t xml:space="preserve">  Verlag, 1998).</t>
  </si>
  <si>
    <t>\bibitem{beder71}</t>
  </si>
  <si>
    <t>E.~Beder, C.~Bass, and W.~Shackleford, \enquote{Transmittivity and absorption</t>
  </si>
  <si>
    <t xml:space="preserve">  of fused quartz between 0.2 and 3.5 $\mu$m from room temperature to</t>
  </si>
  <si>
    <t xml:space="preserve">  1500$^o${C},} Journal of the American Ceramic Society \textbf{10}, 2263--2268</t>
  </si>
  <si>
    <t xml:space="preserve">  (1971).</t>
  </si>
  <si>
    <t>\bibitem{gillespie65}</t>
  </si>
  <si>
    <t>D.~Gillespie, A.~Olsen, and L.~Nichols, \enquote{Transmittance of optical</t>
  </si>
  <si>
    <t xml:space="preserve">  materials at high temperatures in the 1-$\mu$ to 12-$\mu$ range,} Applied</t>
  </si>
  <si>
    <t xml:space="preserve">  Optics \textbf{4}, 1488--1493 (1965).</t>
  </si>
  <si>
    <t>\bibitem{calingaert36}</t>
  </si>
  <si>
    <t>G.~Calingaert, S.~Heron, and R.~Stair, \enquote{Sapphire and other new</t>
  </si>
  <si>
    <t xml:space="preserve">  combustion-chamber window materials,} S.A.E. Journal \textbf{39}, 448--450</t>
  </si>
  <si>
    <t xml:space="preserve">  (1936).</t>
  </si>
  <si>
    <t>\bibitem{heath66}</t>
  </si>
  <si>
    <t>D.~Heath and P.~Sacher, \enquote{Effects of a simulated high-energy space</t>
  </si>
  <si>
    <t xml:space="preserve">  environment on the ultraviolet transmittance of optical material between</t>
  </si>
  <si>
    <t xml:space="preserve">  {1050 {\AA} and 3000 {\AA}},} Applied Optics \textbf{5}, 937--943 (1966).</t>
  </si>
  <si>
    <t>\bibitem{grenis65}</t>
  </si>
  <si>
    <t>A.~F. Grenis and M.~J. Matkovich, \enquote{Blackbody reference for temperature</t>
  </si>
  <si>
    <t xml:space="preserve">  above 1200 k. study for design requirements,} AMRA-TR-65-02 pp. 1--18 (1965).</t>
  </si>
  <si>
    <t>\bibitem{drummond36}</t>
  </si>
  <si>
    <t>D.~G. Drummond, \enquote{The infra-red absorption spectra of quartz and fused</t>
  </si>
  <si>
    <t xml:space="preserve">  silica from 1 to 7.5 $\mu$ {II} - experimental results,} Proceedings of the</t>
  </si>
  <si>
    <t xml:space="preserve">  Royal Society of London. Series A, Mathematical and Physical Sciences</t>
  </si>
  <si>
    <t xml:space="preserve">  \textbf{153}, 328--339 (1936).</t>
  </si>
  <si>
    <t>\bibitem{saidov82}</t>
  </si>
  <si>
    <t>G.~V. Saidov and E.~B. Bernstein, \enquote{Optical constants of surface layer</t>
  </si>
  <si>
    <t xml:space="preserve">  of fused quartz in the 900-1300 cm$^{-1}$ range,} Fizika i Khimiya Stekla</t>
  </si>
  <si>
    <t xml:space="preserve">  \textbf{8}, 75--81 (1982).</t>
  </si>
  <si>
    <t>\bibitem{efimov90}</t>
  </si>
  <si>
    <t>A.~M. Efimov, \enquote{Dispersion of optical constants of vitreous solids,}</t>
  </si>
  <si>
    <t xml:space="preserve">  Ph.D. thesis, Vavilov State Optical Institute, Leningrad.</t>
  </si>
  <si>
    <t>\bibitem{bogens66}</t>
  </si>
  <si>
    <t>R.~K. Bogens and A.~G. Zhukov, \enquote{The optical constants of fused quartz</t>
  </si>
  <si>
    <t xml:space="preserve">  in the far infrared,} Journal of Applied Spectroscopy \textbf{25}, 54--55</t>
  </si>
  <si>
    <t xml:space="preserve">  (1966).</t>
  </si>
  <si>
    <t>\bibitem{parker77}</t>
  </si>
  <si>
    <t>T.~J. Parker, J.~E. Ford, and W.~G. Chambers, \enquote{The optical constants of</t>
  </si>
  <si>
    <t xml:space="preserve">  pure fused quartz in the far-infrared,} Infrared Physics \textbf{18},</t>
  </si>
  <si>
    <t xml:space="preserve">  215--219 (1978).</t>
  </si>
  <si>
    <t>\bibitem{zhilinskii87}</t>
  </si>
  <si>
    <t>A.~P. Zhilinskii, A.~P. Gorchakov, T.~S. Egorova, and N.~A. Miskinova,</t>
  </si>
  <si>
    <t xml:space="preserve">  \enquote{Optical characteristics of fused quartz in the far {IR} range,}</t>
  </si>
  <si>
    <t xml:space="preserve">  Optics and Spectroscopy \textbf{62}, 783--784 (1987).</t>
  </si>
  <si>
    <t>\bibitem{bagdade68}</t>
  </si>
  <si>
    <t>W.~Bagdade and R.~Stolen, \enquote{Far infrared absorption in fused quartz and</t>
  </si>
  <si>
    <t xml:space="preserve">  soft glass,} Journal of Physics and Chemistry of Solids \textbf{29},</t>
  </si>
  <si>
    <t xml:space="preserve">  2001--2008 (1968).</t>
  </si>
  <si>
    <t>\bibitem{tan2003}</t>
  </si>
  <si>
    <t>G.-L. Tan, M.~F. Lemon, and R.~H. French, \enquote{Optical properties and</t>
  </si>
  <si>
    <t xml:space="preserve">  {L}ondon dispersion forces of amorphous silica determined by vacuum</t>
  </si>
  <si>
    <t xml:space="preserve">  ultraviolet spectroscopy and spectroscopic ellipsometry,} Journal of the</t>
  </si>
  <si>
    <t xml:space="preserve">  American Ceramic Society \textbf{86}, 1885--1892 (2003).</t>
  </si>
  <si>
    <t>\bibitem{wong70}</t>
  </si>
  <si>
    <t>P.~T.~T. Wong and E.~Whalley, \enquote{Infrared and raman spectra of glasses.</t>
  </si>
  <si>
    <t xml:space="preserve">  {P}art 2. far infrared spectrum of vitreous silica in the range 100 - 15</t>
  </si>
  <si>
    <t xml:space="preserve">  cm$^{-1}$,} Discussions of the Faraday Society \textbf{50}, 94 (1970).</t>
  </si>
  <si>
    <t>\bibitem{mamedov82}</t>
  </si>
  <si>
    <t>R.~K. Mamedov, G.~M. Mansurov, and N.~I. Dubovikov, \enquote{Optical constants</t>
  </si>
  <si>
    <t xml:space="preserve">  of quartz glass in the {IR} range,} Optiko-Mekhanicheskaya Promyshlennost</t>
  </si>
  <si>
    <t xml:space="preserve">  (Optical and Mechanical Industry) \textbf{4}, 56 (1982).</t>
  </si>
  <si>
    <t>\bibitem{miler68}</t>
  </si>
  <si>
    <t>M.~Miler, \enquote{Infrared absorption of glassy silicon dioxide,} Czechoslovak</t>
  </si>
  <si>
    <t xml:space="preserve">  Journal of Physics \textbf{18}, 354--362 (1968).</t>
  </si>
  <si>
    <t>R. Kitamura, L. Pilon, and M. Jonasz, 2007. Optical Constants of Fused Quartz From Extreme Ultraviolet to Far Infrared at Near Room Temperatures. Applied Optics, Vol. 46, No. 33, pp. 8118-8133.</t>
  </si>
  <si>
    <t xml:space="preserve">If you use this data set, please, cite the following references </t>
  </si>
  <si>
    <t>This compilation of experimental data were collected by Rei Kitamura and Laurent Pilon at the University of California, Los Angeles.</t>
  </si>
  <si>
    <r>
      <t xml:space="preserve">abs. coeff. </t>
    </r>
    <r>
      <rPr>
        <b/>
        <sz val="11"/>
        <rFont val="Symbol"/>
        <family val="1"/>
      </rPr>
      <t>k</t>
    </r>
    <r>
      <rPr>
        <b/>
        <vertAlign val="subscript"/>
        <sz val="11"/>
        <rFont val="Symbol"/>
        <family val="1"/>
      </rPr>
      <t>l</t>
    </r>
    <r>
      <rPr>
        <b/>
        <sz val="11"/>
        <rFont val="Times New Roman"/>
        <family val="1"/>
      </rPr>
      <t xml:space="preserve"> (cm</t>
    </r>
    <r>
      <rPr>
        <b/>
        <vertAlign val="superscript"/>
        <sz val="11"/>
        <rFont val="Times New Roman"/>
        <family val="1"/>
      </rPr>
      <t>-1</t>
    </r>
    <r>
      <rPr>
        <b/>
        <sz val="11"/>
        <rFont val="Times New Roman"/>
        <family val="1"/>
      </rPr>
      <t>)</t>
    </r>
  </si>
</sst>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_ "/>
    <numFmt numFmtId="165" formatCode="0.00000_);[Red]\(0.00000\)"/>
    <numFmt numFmtId="166" formatCode="0.0_ "/>
    <numFmt numFmtId="167" formatCode="0.00_ "/>
    <numFmt numFmtId="168" formatCode="0.000_ "/>
    <numFmt numFmtId="169" formatCode="0.0000_ "/>
    <numFmt numFmtId="170" formatCode="0.0000000_ "/>
    <numFmt numFmtId="171" formatCode="0.000_);[Red]\(0.000\)"/>
    <numFmt numFmtId="172" formatCode="0.00_);[Red]\(0.00\)"/>
    <numFmt numFmtId="173" formatCode="0.0000E+00"/>
    <numFmt numFmtId="174" formatCode="0.000E+00"/>
    <numFmt numFmtId="175" formatCode="0.0000_);[Red]\(0.00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s>
  <fonts count="20">
    <font>
      <sz val="10"/>
      <name val="Arial"/>
      <family val="0"/>
    </font>
    <font>
      <sz val="11"/>
      <name val="Times New Roman"/>
      <family val="1"/>
    </font>
    <font>
      <sz val="11"/>
      <color indexed="12"/>
      <name val="Times New Roman"/>
      <family val="1"/>
    </font>
    <font>
      <sz val="11"/>
      <name val="ＭＳ Ｐゴシック"/>
      <family val="3"/>
    </font>
    <font>
      <sz val="8"/>
      <name val="Arial"/>
      <family val="0"/>
    </font>
    <font>
      <b/>
      <sz val="11"/>
      <name val="Times New Roman"/>
      <family val="1"/>
    </font>
    <font>
      <b/>
      <i/>
      <sz val="11"/>
      <name val="Times New Roman"/>
      <family val="1"/>
    </font>
    <font>
      <b/>
      <vertAlign val="superscript"/>
      <sz val="11"/>
      <name val="Times New Roman"/>
      <family val="1"/>
    </font>
    <font>
      <b/>
      <vertAlign val="subscript"/>
      <sz val="11"/>
      <name val="Times New Roman"/>
      <family val="1"/>
    </font>
    <font>
      <sz val="16"/>
      <name val="Times New Roman"/>
      <family val="1"/>
    </font>
    <font>
      <b/>
      <sz val="11"/>
      <color indexed="12"/>
      <name val="Times New Roman"/>
      <family val="1"/>
    </font>
    <font>
      <b/>
      <sz val="10"/>
      <name val="Arial"/>
      <family val="0"/>
    </font>
    <font>
      <b/>
      <i/>
      <sz val="11"/>
      <name val="ＭＳ Ｐゴシック"/>
      <family val="3"/>
    </font>
    <font>
      <b/>
      <sz val="11"/>
      <name val="ＭＳ Ｐゴシック"/>
      <family val="3"/>
    </font>
    <font>
      <b/>
      <sz val="9.35"/>
      <name val="Times New Roman"/>
      <family val="1"/>
    </font>
    <font>
      <b/>
      <vertAlign val="superscript"/>
      <sz val="9.35"/>
      <name val="Times New Roman"/>
      <family val="1"/>
    </font>
    <font>
      <b/>
      <sz val="16"/>
      <color indexed="12"/>
      <name val="Times New Roman"/>
      <family val="1"/>
    </font>
    <font>
      <b/>
      <sz val="12"/>
      <color indexed="10"/>
      <name val="Arial"/>
      <family val="2"/>
    </font>
    <font>
      <b/>
      <sz val="11"/>
      <name val="Symbol"/>
      <family val="1"/>
    </font>
    <font>
      <b/>
      <vertAlign val="subscript"/>
      <sz val="11"/>
      <name val="Symbol"/>
      <family val="1"/>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7">
    <border>
      <left/>
      <right/>
      <top/>
      <bottom/>
      <diagonal/>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0" fontId="1"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164" fontId="1" fillId="0" borderId="0" xfId="0" applyNumberFormat="1" applyFont="1" applyAlignment="1">
      <alignment horizontal="center" vertical="center"/>
    </xf>
    <xf numFmtId="165" fontId="1" fillId="0" borderId="0" xfId="0" applyNumberFormat="1" applyFont="1" applyAlignment="1">
      <alignment horizontal="center" vertical="center"/>
    </xf>
    <xf numFmtId="166" fontId="1" fillId="0" borderId="0" xfId="0" applyNumberFormat="1" applyFont="1" applyAlignment="1">
      <alignment horizontal="center" vertical="center"/>
    </xf>
    <xf numFmtId="167" fontId="1" fillId="0" borderId="0" xfId="0" applyNumberFormat="1" applyFont="1" applyAlignment="1">
      <alignment horizontal="center" vertical="center"/>
    </xf>
    <xf numFmtId="168" fontId="1" fillId="0" borderId="0" xfId="0" applyNumberFormat="1" applyFont="1" applyAlignment="1">
      <alignment horizontal="center" vertical="center"/>
    </xf>
    <xf numFmtId="169" fontId="1" fillId="0" borderId="0" xfId="0" applyNumberFormat="1" applyFont="1" applyAlignment="1">
      <alignment horizontal="center" vertical="center"/>
    </xf>
    <xf numFmtId="170" fontId="0" fillId="0" borderId="0" xfId="0" applyNumberFormat="1" applyAlignment="1">
      <alignment horizontal="center" vertical="center"/>
    </xf>
    <xf numFmtId="0" fontId="1" fillId="0" borderId="0" xfId="0" applyNumberFormat="1" applyFont="1" applyAlignment="1">
      <alignment horizontal="center" vertical="center"/>
    </xf>
    <xf numFmtId="167" fontId="2" fillId="0" borderId="0" xfId="0" applyNumberFormat="1" applyFont="1" applyAlignment="1">
      <alignment horizontal="center" vertical="center"/>
    </xf>
    <xf numFmtId="0" fontId="3"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1" fillId="2" borderId="0" xfId="0" applyFont="1" applyFill="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1" fillId="0" borderId="0" xfId="0" applyFont="1" applyBorder="1" applyAlignment="1">
      <alignment horizontal="center" vertical="center"/>
    </xf>
    <xf numFmtId="168" fontId="1" fillId="0" borderId="0" xfId="0" applyNumberFormat="1" applyFont="1" applyBorder="1" applyAlignment="1">
      <alignment horizontal="center" vertical="center"/>
    </xf>
    <xf numFmtId="2" fontId="1" fillId="0" borderId="0" xfId="0" applyNumberFormat="1" applyFont="1" applyAlignment="1">
      <alignment horizontal="center" vertical="center"/>
    </xf>
    <xf numFmtId="167" fontId="1" fillId="0" borderId="0" xfId="0" applyNumberFormat="1" applyFont="1" applyBorder="1" applyAlignment="1">
      <alignment horizontal="center" vertical="center"/>
    </xf>
    <xf numFmtId="164" fontId="1" fillId="0" borderId="0" xfId="0" applyNumberFormat="1" applyFont="1" applyBorder="1" applyAlignment="1">
      <alignment horizontal="center"/>
    </xf>
    <xf numFmtId="174" fontId="1" fillId="0" borderId="0" xfId="0" applyNumberFormat="1" applyFont="1" applyBorder="1" applyAlignment="1">
      <alignment horizontal="center" vertical="center"/>
    </xf>
    <xf numFmtId="171" fontId="1" fillId="0" borderId="0" xfId="0" applyNumberFormat="1" applyFont="1" applyBorder="1" applyAlignment="1">
      <alignment horizontal="center" vertical="center"/>
    </xf>
    <xf numFmtId="175" fontId="1" fillId="0" borderId="0" xfId="0" applyNumberFormat="1" applyFont="1" applyBorder="1" applyAlignment="1">
      <alignment horizontal="center"/>
    </xf>
    <xf numFmtId="177" fontId="1" fillId="0" borderId="0" xfId="0" applyNumberFormat="1" applyFont="1" applyBorder="1" applyAlignment="1">
      <alignment horizontal="center"/>
    </xf>
    <xf numFmtId="11" fontId="1" fillId="0" borderId="0" xfId="0" applyNumberFormat="1" applyFont="1" applyBorder="1" applyAlignment="1">
      <alignment horizontal="center" vertical="center"/>
    </xf>
    <xf numFmtId="11" fontId="1" fillId="0" borderId="0" xfId="0" applyNumberFormat="1" applyFont="1" applyAlignment="1">
      <alignment horizontal="center" vertical="center"/>
    </xf>
    <xf numFmtId="167" fontId="1" fillId="3" borderId="0" xfId="0" applyNumberFormat="1" applyFont="1" applyFill="1" applyBorder="1" applyAlignment="1">
      <alignment horizontal="center" vertical="center"/>
    </xf>
    <xf numFmtId="174" fontId="1" fillId="3" borderId="0" xfId="0" applyNumberFormat="1" applyFont="1" applyFill="1" applyBorder="1" applyAlignment="1">
      <alignment horizontal="center" vertical="center"/>
    </xf>
    <xf numFmtId="174" fontId="1" fillId="0" borderId="0" xfId="0" applyNumberFormat="1" applyFont="1" applyAlignment="1">
      <alignment horizontal="center" vertical="center"/>
    </xf>
    <xf numFmtId="168" fontId="1" fillId="0" borderId="0" xfId="0" applyNumberFormat="1" applyFont="1" applyFill="1" applyBorder="1" applyAlignment="1">
      <alignment horizontal="center" vertical="center"/>
    </xf>
    <xf numFmtId="0" fontId="1" fillId="0" borderId="0" xfId="0" applyNumberFormat="1" applyFont="1" applyAlignment="1">
      <alignment/>
    </xf>
    <xf numFmtId="11" fontId="1" fillId="0" borderId="0" xfId="0" applyNumberFormat="1" applyFont="1" applyAlignment="1">
      <alignment/>
    </xf>
    <xf numFmtId="0" fontId="5" fillId="0" borderId="0" xfId="0" applyFont="1" applyAlignment="1">
      <alignment/>
    </xf>
    <xf numFmtId="172" fontId="1" fillId="0" borderId="0" xfId="0" applyNumberFormat="1" applyFont="1" applyBorder="1" applyAlignment="1">
      <alignment horizontal="center" vertical="center"/>
    </xf>
    <xf numFmtId="173"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171" fontId="1" fillId="0" borderId="0" xfId="0" applyNumberFormat="1" applyFont="1" applyBorder="1" applyAlignment="1">
      <alignment horizontal="center"/>
    </xf>
    <xf numFmtId="176" fontId="1" fillId="0" borderId="0" xfId="0" applyNumberFormat="1" applyFont="1" applyBorder="1" applyAlignment="1">
      <alignment horizontal="center"/>
    </xf>
    <xf numFmtId="0" fontId="1" fillId="0" borderId="0" xfId="0" applyFont="1" applyAlignment="1">
      <alignment/>
    </xf>
    <xf numFmtId="2" fontId="1" fillId="0" borderId="0" xfId="0" applyNumberFormat="1" applyFont="1" applyBorder="1" applyAlignment="1">
      <alignment horizontal="center" vertical="center"/>
    </xf>
    <xf numFmtId="0" fontId="5" fillId="0" borderId="0" xfId="0" applyNumberFormat="1" applyFont="1" applyAlignment="1">
      <alignment horizontal="center" vertical="center"/>
    </xf>
    <xf numFmtId="164" fontId="5" fillId="0" borderId="0" xfId="0" applyNumberFormat="1" applyFont="1" applyAlignment="1">
      <alignment horizontal="center" vertical="center"/>
    </xf>
    <xf numFmtId="0" fontId="1" fillId="0" borderId="0" xfId="0" applyFont="1" applyAlignment="1">
      <alignment horizontal="left" vertical="center"/>
    </xf>
    <xf numFmtId="0" fontId="9" fillId="0" borderId="0" xfId="0" applyFont="1" applyAlignment="1">
      <alignment horizontal="lef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164" fontId="10" fillId="0" borderId="0" xfId="0" applyNumberFormat="1" applyFont="1" applyAlignment="1">
      <alignment horizontal="center" vertical="center"/>
    </xf>
    <xf numFmtId="0" fontId="11" fillId="2" borderId="1" xfId="0" applyFont="1" applyFill="1" applyBorder="1" applyAlignment="1">
      <alignment/>
    </xf>
    <xf numFmtId="0" fontId="11" fillId="2" borderId="3" xfId="0" applyFont="1" applyFill="1" applyBorder="1" applyAlignment="1">
      <alignment/>
    </xf>
    <xf numFmtId="0" fontId="11" fillId="2" borderId="2" xfId="0" applyFont="1" applyFill="1" applyBorder="1" applyAlignment="1">
      <alignment/>
    </xf>
    <xf numFmtId="0" fontId="11" fillId="0" borderId="0" xfId="0" applyFont="1" applyAlignment="1">
      <alignment/>
    </xf>
    <xf numFmtId="0" fontId="11" fillId="0" borderId="0" xfId="0" applyFont="1" applyAlignment="1">
      <alignment horizontal="center" vertical="center"/>
    </xf>
    <xf numFmtId="0" fontId="13"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0" fillId="0" borderId="0" xfId="0" applyFont="1" applyAlignment="1">
      <alignment horizontal="center" vertical="center"/>
    </xf>
    <xf numFmtId="0" fontId="5" fillId="2" borderId="3" xfId="0" applyFont="1" applyFill="1" applyBorder="1" applyAlignment="1">
      <alignment/>
    </xf>
    <xf numFmtId="0" fontId="5" fillId="2" borderId="6" xfId="0" applyFont="1" applyFill="1" applyBorder="1" applyAlignment="1">
      <alignment horizontal="center" vertical="center" wrapText="1"/>
    </xf>
    <xf numFmtId="0" fontId="5" fillId="2" borderId="1" xfId="0" applyFont="1" applyFill="1" applyBorder="1" applyAlignment="1">
      <alignment/>
    </xf>
    <xf numFmtId="0" fontId="5" fillId="2" borderId="2" xfId="0" applyFont="1" applyFill="1" applyBorder="1" applyAlignment="1">
      <alignment/>
    </xf>
    <xf numFmtId="0" fontId="16" fillId="0" borderId="0" xfId="0" applyFont="1" applyAlignment="1">
      <alignment horizontal="justify"/>
    </xf>
    <xf numFmtId="0" fontId="10" fillId="0" borderId="0" xfId="0" applyFont="1" applyAlignment="1">
      <alignment horizontal="left" vertical="center"/>
    </xf>
    <xf numFmtId="0" fontId="17" fillId="0" borderId="0" xfId="0" applyFont="1" applyAlignment="1">
      <alignment/>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164" fontId="5" fillId="2" borderId="3"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11" fontId="1" fillId="3" borderId="0" xfId="0" applyNumberFormat="1" applyFont="1" applyFill="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6"/>
  <sheetViews>
    <sheetView workbookViewId="0" topLeftCell="A1">
      <selection activeCell="A7" sqref="A7"/>
    </sheetView>
  </sheetViews>
  <sheetFormatPr defaultColWidth="9.140625" defaultRowHeight="12.75"/>
  <cols>
    <col min="1" max="1" width="169.7109375" style="0" customWidth="1"/>
  </cols>
  <sheetData>
    <row r="1" ht="125.25" customHeight="1">
      <c r="A1" s="48" t="s">
        <v>66</v>
      </c>
    </row>
    <row r="3" ht="40.5">
      <c r="A3" s="68" t="s">
        <v>356</v>
      </c>
    </row>
    <row r="6" ht="15.75">
      <c r="A6" s="70"/>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P2557"/>
  <sheetViews>
    <sheetView workbookViewId="0" topLeftCell="A1">
      <selection activeCell="A1" sqref="A1:A3"/>
    </sheetView>
  </sheetViews>
  <sheetFormatPr defaultColWidth="9.140625" defaultRowHeight="12.75"/>
  <cols>
    <col min="1" max="2" width="13.57421875" style="1" customWidth="1"/>
    <col min="3" max="3" width="2.140625" style="1" customWidth="1"/>
    <col min="4" max="5" width="12.28125" style="1" customWidth="1"/>
    <col min="6" max="6" width="2.140625" style="1" customWidth="1"/>
    <col min="7" max="7" width="9.8515625" style="1" customWidth="1"/>
    <col min="8" max="8" width="10.00390625" style="1" customWidth="1"/>
    <col min="9" max="9" width="2.140625" style="1" customWidth="1"/>
    <col min="10" max="10" width="9.7109375" style="6" bestFit="1" customWidth="1"/>
    <col min="11" max="11" width="10.7109375" style="5" customWidth="1"/>
    <col min="12" max="12" width="2.140625" style="1" customWidth="1"/>
    <col min="13" max="13" width="9.7109375" style="1" bestFit="1" customWidth="1"/>
    <col min="14" max="14" width="9.00390625" style="1" bestFit="1" customWidth="1"/>
    <col min="15" max="15" width="2.140625" style="1" customWidth="1"/>
    <col min="16" max="16" width="11.28125" style="1" customWidth="1"/>
    <col min="17" max="17" width="9.00390625" style="1" bestFit="1" customWidth="1"/>
    <col min="18" max="18" width="2.140625" style="1" customWidth="1"/>
    <col min="19" max="19" width="9.7109375" style="1" bestFit="1" customWidth="1"/>
    <col min="20" max="20" width="7.00390625" style="1" bestFit="1" customWidth="1"/>
    <col min="21" max="21" width="2.140625" style="1" customWidth="1"/>
    <col min="22" max="22" width="9.140625" style="1" customWidth="1"/>
    <col min="23" max="23" width="9.7109375" style="1" bestFit="1" customWidth="1"/>
    <col min="24" max="24" width="6.00390625" style="1" bestFit="1" customWidth="1"/>
    <col min="25" max="25" width="2.140625" style="1" customWidth="1"/>
    <col min="26" max="26" width="9.28125" style="1" bestFit="1" customWidth="1"/>
    <col min="27" max="27" width="9.7109375" style="1" bestFit="1" customWidth="1"/>
    <col min="28" max="28" width="6.00390625" style="1" bestFit="1" customWidth="1"/>
    <col min="29" max="29" width="2.140625" style="1" customWidth="1"/>
    <col min="30" max="30" width="8.57421875" style="1" bestFit="1" customWidth="1"/>
    <col min="31" max="31" width="9.7109375" style="1" bestFit="1" customWidth="1"/>
    <col min="32" max="32" width="6.00390625" style="1" bestFit="1" customWidth="1"/>
    <col min="33" max="33" width="2.140625" style="1" customWidth="1"/>
    <col min="34" max="35" width="13.57421875" style="1" customWidth="1"/>
    <col min="36" max="36" width="2.140625" style="1" customWidth="1"/>
    <col min="37" max="37" width="9.7109375" style="1" bestFit="1" customWidth="1"/>
    <col min="38" max="38" width="9.7109375" style="1" customWidth="1"/>
    <col min="39" max="39" width="2.140625" style="1" customWidth="1"/>
    <col min="40" max="40" width="9.7109375" style="1" bestFit="1" customWidth="1"/>
    <col min="41" max="41" width="18.57421875" style="1" customWidth="1"/>
    <col min="42" max="42" width="2.140625" style="1" customWidth="1"/>
    <col min="43" max="43" width="10.00390625" style="1" bestFit="1" customWidth="1"/>
    <col min="44" max="44" width="9.7109375" style="1" bestFit="1" customWidth="1"/>
    <col min="45" max="45" width="7.00390625" style="1" bestFit="1" customWidth="1"/>
    <col min="46" max="46" width="2.140625" style="1" customWidth="1"/>
    <col min="47" max="47" width="8.57421875" style="1" bestFit="1" customWidth="1"/>
    <col min="48" max="48" width="9.7109375" style="1" bestFit="1" customWidth="1"/>
    <col min="49" max="49" width="6.00390625" style="1" bestFit="1" customWidth="1"/>
    <col min="50" max="50" width="2.140625" style="1" customWidth="1"/>
    <col min="51" max="51" width="9.00390625" style="1" bestFit="1" customWidth="1"/>
    <col min="52" max="52" width="9.7109375" style="1" bestFit="1" customWidth="1"/>
    <col min="53" max="53" width="9.00390625" style="1" bestFit="1" customWidth="1"/>
    <col min="54" max="54" width="2.140625" style="1" customWidth="1"/>
    <col min="55" max="55" width="10.00390625" style="1" bestFit="1" customWidth="1"/>
    <col min="56" max="56" width="9.7109375" style="1" bestFit="1" customWidth="1"/>
    <col min="57" max="57" width="7.00390625" style="1" bestFit="1" customWidth="1"/>
    <col min="58" max="58" width="2.140625" style="1" customWidth="1"/>
    <col min="59" max="60" width="12.00390625" style="1" customWidth="1"/>
    <col min="61" max="61" width="2.140625" style="1" customWidth="1"/>
    <col min="62" max="62" width="9.8515625" style="1" customWidth="1"/>
    <col min="63" max="64" width="11.28125" style="1" customWidth="1"/>
    <col min="65" max="65" width="2.140625" style="1" customWidth="1"/>
    <col min="66" max="67" width="12.00390625" style="1" customWidth="1"/>
    <col min="68" max="68" width="2.140625" style="1" customWidth="1"/>
    <col min="69" max="69" width="9.00390625" style="1" bestFit="1" customWidth="1"/>
    <col min="70" max="70" width="9.7109375" style="1" bestFit="1" customWidth="1"/>
    <col min="71" max="71" width="7.00390625" style="1" bestFit="1" customWidth="1"/>
    <col min="72" max="72" width="2.140625" style="1" customWidth="1"/>
    <col min="73" max="73" width="11.28125" style="12" customWidth="1"/>
    <col min="74" max="75" width="11.28125" style="1" customWidth="1"/>
    <col min="76" max="76" width="2.140625" style="1" customWidth="1"/>
    <col min="77" max="78" width="10.8515625" style="12" customWidth="1"/>
    <col min="79" max="79" width="10.8515625" style="1" customWidth="1"/>
    <col min="80" max="80" width="2.140625" style="1" customWidth="1"/>
    <col min="81" max="81" width="13.00390625" style="1" customWidth="1"/>
    <col min="82" max="82" width="13.00390625" style="5" customWidth="1"/>
    <col min="83" max="83" width="13.00390625" style="1" customWidth="1"/>
    <col min="84" max="84" width="2.140625" style="2" customWidth="1"/>
    <col min="85" max="87" width="12.8515625" style="3" customWidth="1"/>
    <col min="88" max="88" width="2.140625" style="2" customWidth="1"/>
    <col min="89" max="90" width="13.57421875" style="3" customWidth="1"/>
    <col min="91" max="91" width="2.140625" style="2" customWidth="1"/>
    <col min="92" max="94" width="9.140625" style="3" customWidth="1"/>
    <col min="95" max="95" width="2.140625" style="2" customWidth="1"/>
    <col min="96" max="97" width="11.421875" style="2" customWidth="1"/>
    <col min="98" max="98" width="2.140625" style="2" customWidth="1"/>
    <col min="100" max="100" width="13.8515625" style="0" customWidth="1"/>
    <col min="101" max="101" width="11.57421875" style="0" customWidth="1"/>
    <col min="102" max="102" width="2.140625" style="0" customWidth="1"/>
    <col min="103" max="104" width="9.140625" style="3" customWidth="1"/>
    <col min="105" max="105" width="11.00390625" style="11" bestFit="1" customWidth="1"/>
    <col min="106" max="106" width="2.140625" style="11" customWidth="1"/>
    <col min="107" max="107" width="12.28125" style="11" customWidth="1"/>
    <col min="108" max="108" width="12.28125" style="0" customWidth="1"/>
    <col min="109" max="109" width="12.28125" style="11" customWidth="1"/>
    <col min="110" max="110" width="2.140625" style="11" customWidth="1"/>
    <col min="111" max="111" width="13.00390625" style="1" customWidth="1"/>
    <col min="112" max="112" width="13.00390625" style="0" customWidth="1"/>
    <col min="113" max="113" width="13.00390625" style="1" customWidth="1"/>
    <col min="115" max="115" width="8.57421875" style="12" bestFit="1" customWidth="1"/>
    <col min="116" max="116" width="10.00390625" style="1" bestFit="1" customWidth="1"/>
    <col min="117" max="117" width="7.00390625" style="1" bestFit="1" customWidth="1"/>
    <col min="118" max="118" width="9.140625" style="1" customWidth="1"/>
    <col min="121" max="16384" width="9.140625" style="1" customWidth="1"/>
  </cols>
  <sheetData>
    <row r="1" ht="15">
      <c r="A1" s="47" t="s">
        <v>358</v>
      </c>
    </row>
    <row r="2" ht="15">
      <c r="A2" s="47" t="s">
        <v>357</v>
      </c>
    </row>
    <row r="3" ht="15">
      <c r="A3" s="69" t="s">
        <v>356</v>
      </c>
    </row>
    <row r="4" ht="15.75" thickBot="1">
      <c r="A4" s="69"/>
    </row>
    <row r="5" spans="1:120" s="18" customFormat="1" ht="15">
      <c r="A5" s="72" t="s">
        <v>0</v>
      </c>
      <c r="B5" s="73"/>
      <c r="D5" s="72" t="s">
        <v>1</v>
      </c>
      <c r="E5" s="73"/>
      <c r="G5" s="72" t="s">
        <v>2</v>
      </c>
      <c r="H5" s="73"/>
      <c r="J5" s="74" t="s">
        <v>3</v>
      </c>
      <c r="K5" s="75"/>
      <c r="M5" s="72" t="s">
        <v>4</v>
      </c>
      <c r="N5" s="73"/>
      <c r="P5" s="72" t="s">
        <v>5</v>
      </c>
      <c r="Q5" s="73"/>
      <c r="S5" s="72" t="s">
        <v>6</v>
      </c>
      <c r="T5" s="73"/>
      <c r="V5" s="72" t="s">
        <v>7</v>
      </c>
      <c r="W5" s="76"/>
      <c r="X5" s="73"/>
      <c r="Z5" s="72" t="s">
        <v>56</v>
      </c>
      <c r="AA5" s="76"/>
      <c r="AB5" s="73"/>
      <c r="AD5" s="72" t="s">
        <v>57</v>
      </c>
      <c r="AE5" s="76"/>
      <c r="AF5" s="73"/>
      <c r="AH5" s="72" t="s">
        <v>8</v>
      </c>
      <c r="AI5" s="73"/>
      <c r="AK5" s="72" t="s">
        <v>9</v>
      </c>
      <c r="AL5" s="73"/>
      <c r="AN5" s="72" t="s">
        <v>10</v>
      </c>
      <c r="AO5" s="73"/>
      <c r="AQ5" s="72" t="s">
        <v>11</v>
      </c>
      <c r="AR5" s="76"/>
      <c r="AS5" s="73"/>
      <c r="AU5" s="72" t="s">
        <v>58</v>
      </c>
      <c r="AV5" s="76"/>
      <c r="AW5" s="73"/>
      <c r="AY5" s="72" t="s">
        <v>59</v>
      </c>
      <c r="AZ5" s="76"/>
      <c r="BA5" s="73"/>
      <c r="BC5" s="72" t="s">
        <v>12</v>
      </c>
      <c r="BD5" s="76"/>
      <c r="BE5" s="73"/>
      <c r="BG5" s="72" t="s">
        <v>13</v>
      </c>
      <c r="BH5" s="73"/>
      <c r="BJ5" s="49"/>
      <c r="BK5" s="76" t="s">
        <v>14</v>
      </c>
      <c r="BL5" s="73"/>
      <c r="BN5" s="72" t="s">
        <v>40</v>
      </c>
      <c r="BO5" s="73"/>
      <c r="BQ5" s="72" t="s">
        <v>15</v>
      </c>
      <c r="BR5" s="76"/>
      <c r="BS5" s="73"/>
      <c r="BU5" s="72" t="s">
        <v>16</v>
      </c>
      <c r="BV5" s="76"/>
      <c r="BW5" s="73"/>
      <c r="BY5" s="77" t="s">
        <v>17</v>
      </c>
      <c r="BZ5" s="78"/>
      <c r="CA5" s="79"/>
      <c r="CB5" s="45"/>
      <c r="CC5" s="74" t="s">
        <v>18</v>
      </c>
      <c r="CD5" s="80"/>
      <c r="CE5" s="75"/>
      <c r="CF5" s="52"/>
      <c r="CG5" s="81" t="s">
        <v>60</v>
      </c>
      <c r="CH5" s="82"/>
      <c r="CI5" s="83"/>
      <c r="CJ5" s="52"/>
      <c r="CK5" s="81" t="s">
        <v>19</v>
      </c>
      <c r="CL5" s="83"/>
      <c r="CM5" s="52"/>
      <c r="CN5" s="81" t="s">
        <v>61</v>
      </c>
      <c r="CO5" s="82"/>
      <c r="CP5" s="83"/>
      <c r="CQ5" s="52"/>
      <c r="CR5" s="81" t="s">
        <v>62</v>
      </c>
      <c r="CS5" s="83"/>
      <c r="CT5" s="52"/>
      <c r="CU5" s="53"/>
      <c r="CV5" s="54" t="s">
        <v>20</v>
      </c>
      <c r="CW5" s="55"/>
      <c r="CX5" s="56"/>
      <c r="CY5" s="81" t="s">
        <v>21</v>
      </c>
      <c r="CZ5" s="82"/>
      <c r="DA5" s="83"/>
      <c r="DB5" s="57"/>
      <c r="DC5" s="81" t="s">
        <v>22</v>
      </c>
      <c r="DD5" s="82"/>
      <c r="DE5" s="83"/>
      <c r="DF5" s="57"/>
      <c r="DG5" s="49"/>
      <c r="DH5" s="54" t="s">
        <v>23</v>
      </c>
      <c r="DI5" s="50"/>
      <c r="DJ5" s="56"/>
      <c r="DK5" s="77" t="s">
        <v>24</v>
      </c>
      <c r="DL5" s="78"/>
      <c r="DM5" s="79"/>
      <c r="DO5" s="56"/>
      <c r="DP5" s="56"/>
    </row>
    <row r="6" spans="1:120" s="18" customFormat="1" ht="18" thickBot="1">
      <c r="A6" s="58" t="s">
        <v>63</v>
      </c>
      <c r="B6" s="59" t="s">
        <v>47</v>
      </c>
      <c r="D6" s="58" t="s">
        <v>63</v>
      </c>
      <c r="E6" s="59" t="s">
        <v>47</v>
      </c>
      <c r="G6" s="58" t="s">
        <v>63</v>
      </c>
      <c r="H6" s="59" t="s">
        <v>47</v>
      </c>
      <c r="J6" s="58" t="s">
        <v>63</v>
      </c>
      <c r="K6" s="59" t="s">
        <v>47</v>
      </c>
      <c r="M6" s="58" t="s">
        <v>63</v>
      </c>
      <c r="N6" s="59" t="s">
        <v>47</v>
      </c>
      <c r="P6" s="58" t="s">
        <v>63</v>
      </c>
      <c r="Q6" s="59" t="s">
        <v>47</v>
      </c>
      <c r="S6" s="58" t="s">
        <v>63</v>
      </c>
      <c r="T6" s="59" t="s">
        <v>47</v>
      </c>
      <c r="V6" s="60" t="s">
        <v>44</v>
      </c>
      <c r="W6" s="61" t="s">
        <v>63</v>
      </c>
      <c r="X6" s="59" t="s">
        <v>47</v>
      </c>
      <c r="Z6" s="58" t="s">
        <v>64</v>
      </c>
      <c r="AA6" s="61" t="s">
        <v>63</v>
      </c>
      <c r="AB6" s="59" t="s">
        <v>47</v>
      </c>
      <c r="AD6" s="60" t="s">
        <v>44</v>
      </c>
      <c r="AE6" s="61" t="s">
        <v>63</v>
      </c>
      <c r="AF6" s="59" t="s">
        <v>47</v>
      </c>
      <c r="AH6" s="58" t="s">
        <v>63</v>
      </c>
      <c r="AI6" s="59" t="s">
        <v>47</v>
      </c>
      <c r="AK6" s="58" t="s">
        <v>63</v>
      </c>
      <c r="AL6" s="59" t="s">
        <v>47</v>
      </c>
      <c r="AN6" s="58" t="s">
        <v>63</v>
      </c>
      <c r="AO6" s="59" t="s">
        <v>47</v>
      </c>
      <c r="AQ6" s="60" t="s">
        <v>44</v>
      </c>
      <c r="AR6" s="61" t="s">
        <v>63</v>
      </c>
      <c r="AS6" s="59" t="s">
        <v>47</v>
      </c>
      <c r="AU6" s="60" t="s">
        <v>44</v>
      </c>
      <c r="AV6" s="61" t="s">
        <v>63</v>
      </c>
      <c r="AW6" s="59" t="s">
        <v>47</v>
      </c>
      <c r="AY6" s="58" t="s">
        <v>65</v>
      </c>
      <c r="AZ6" s="61" t="s">
        <v>63</v>
      </c>
      <c r="BA6" s="59" t="s">
        <v>47</v>
      </c>
      <c r="BC6" s="60" t="s">
        <v>44</v>
      </c>
      <c r="BD6" s="61" t="s">
        <v>63</v>
      </c>
      <c r="BE6" s="59" t="s">
        <v>47</v>
      </c>
      <c r="BG6" s="58" t="s">
        <v>63</v>
      </c>
      <c r="BH6" s="59" t="s">
        <v>47</v>
      </c>
      <c r="BJ6" s="62" t="s">
        <v>25</v>
      </c>
      <c r="BK6" s="61" t="s">
        <v>63</v>
      </c>
      <c r="BL6" s="59" t="s">
        <v>47</v>
      </c>
      <c r="BN6" s="58" t="s">
        <v>63</v>
      </c>
      <c r="BO6" s="59" t="s">
        <v>47</v>
      </c>
      <c r="BQ6" s="60" t="s">
        <v>44</v>
      </c>
      <c r="BR6" s="61" t="s">
        <v>63</v>
      </c>
      <c r="BS6" s="59" t="s">
        <v>47</v>
      </c>
      <c r="BU6" s="60" t="s">
        <v>44</v>
      </c>
      <c r="BV6" s="61" t="s">
        <v>26</v>
      </c>
      <c r="BW6" s="59" t="s">
        <v>47</v>
      </c>
      <c r="BY6" s="60" t="s">
        <v>44</v>
      </c>
      <c r="BZ6" s="61" t="s">
        <v>26</v>
      </c>
      <c r="CA6" s="59" t="s">
        <v>47</v>
      </c>
      <c r="CC6" s="60" t="s">
        <v>44</v>
      </c>
      <c r="CD6" s="61" t="s">
        <v>26</v>
      </c>
      <c r="CE6" s="59" t="s">
        <v>47</v>
      </c>
      <c r="CF6" s="63"/>
      <c r="CG6" s="62" t="s">
        <v>27</v>
      </c>
      <c r="CH6" s="61" t="s">
        <v>63</v>
      </c>
      <c r="CI6" s="59" t="s">
        <v>47</v>
      </c>
      <c r="CJ6" s="63"/>
      <c r="CK6" s="58" t="s">
        <v>63</v>
      </c>
      <c r="CL6" s="59" t="s">
        <v>47</v>
      </c>
      <c r="CM6" s="63"/>
      <c r="CN6" s="60" t="s">
        <v>44</v>
      </c>
      <c r="CO6" s="61" t="s">
        <v>63</v>
      </c>
      <c r="CP6" s="59" t="s">
        <v>47</v>
      </c>
      <c r="CQ6" s="63"/>
      <c r="CR6" s="58" t="s">
        <v>63</v>
      </c>
      <c r="CS6" s="59" t="s">
        <v>47</v>
      </c>
      <c r="CT6" s="63"/>
      <c r="CU6" s="60" t="s">
        <v>44</v>
      </c>
      <c r="CV6" s="61" t="s">
        <v>63</v>
      </c>
      <c r="CW6" s="59" t="s">
        <v>47</v>
      </c>
      <c r="CY6" s="62" t="s">
        <v>25</v>
      </c>
      <c r="CZ6" s="61" t="s">
        <v>63</v>
      </c>
      <c r="DA6" s="59" t="s">
        <v>47</v>
      </c>
      <c r="DC6" s="60" t="s">
        <v>44</v>
      </c>
      <c r="DD6" s="61" t="s">
        <v>63</v>
      </c>
      <c r="DE6" s="59" t="s">
        <v>47</v>
      </c>
      <c r="DG6" s="62" t="s">
        <v>27</v>
      </c>
      <c r="DH6" s="61" t="s">
        <v>63</v>
      </c>
      <c r="DI6" s="59" t="s">
        <v>47</v>
      </c>
      <c r="DJ6" s="56"/>
      <c r="DK6" s="60" t="s">
        <v>44</v>
      </c>
      <c r="DL6" s="61" t="s">
        <v>63</v>
      </c>
      <c r="DM6" s="59" t="s">
        <v>47</v>
      </c>
      <c r="DO6" s="56"/>
      <c r="DP6" s="56"/>
    </row>
    <row r="7" spans="1:117" ht="15">
      <c r="A7" s="5">
        <v>0.34669</v>
      </c>
      <c r="B7" s="5">
        <f aca="true" t="shared" si="0" ref="B7:B24">SQRT(2.978645+0.008777808/(A7*A7-0.010609)-84.06224/(96-A7*A7))</f>
        <v>1.4771592488814553</v>
      </c>
      <c r="D7" s="5">
        <v>0.213856</v>
      </c>
      <c r="E7" s="5">
        <f aca="true" t="shared" si="1" ref="E7:E70">SQRT(1+0.6961663*D7*D7/(D7*D7-0.0684043^2)+0.4079426*D7*D7/(D7*D7-0.1162414^2)+0.8974794*D7*D7/(D7*D7-9.896161^2))</f>
        <v>1.5343073733648867</v>
      </c>
      <c r="G7" s="5">
        <v>0.23021</v>
      </c>
      <c r="H7" s="5">
        <v>1.52034</v>
      </c>
      <c r="J7" s="6">
        <v>1.30712</v>
      </c>
      <c r="K7" s="6">
        <v>1.44737</v>
      </c>
      <c r="M7" s="7">
        <v>3</v>
      </c>
      <c r="N7" s="5">
        <f aca="true" t="shared" si="2" ref="N7:N44">SQRT(1+0.6961663*M7*M7/(M7*M7-0.0684043^2)+0.4079426*M7*M7/(M7*M7-0.1162414^2)+0.8974794*M7*M7/(M7*M7-9.896161^2))</f>
        <v>1.4192465313713454</v>
      </c>
      <c r="P7" s="8">
        <v>1.44</v>
      </c>
      <c r="Q7" s="5">
        <f aca="true" t="shared" si="3" ref="Q7:Q40">SQRT(1+1.10979-0.00356/P7/P7-0.01593/P7/P7/P7/P7+0.05053/P7/P7/P7/P7/P7/P7+0.92422*P7*P7/(P7*P7-9.74959^2))</f>
        <v>1.4454841020664169</v>
      </c>
      <c r="S7" s="9">
        <v>7.18412</v>
      </c>
      <c r="T7" s="9">
        <v>0.64597</v>
      </c>
      <c r="V7" s="1">
        <v>1400</v>
      </c>
      <c r="W7" s="9">
        <f aca="true" t="shared" si="4" ref="W7:W45">1/V7*10000</f>
        <v>7.142857142857143</v>
      </c>
      <c r="X7" s="8">
        <v>1.04</v>
      </c>
      <c r="Z7" s="1">
        <v>1400</v>
      </c>
      <c r="AA7" s="9">
        <f aca="true" t="shared" si="5" ref="AA7:AA70">1/Z7*10000</f>
        <v>7.142857142857143</v>
      </c>
      <c r="AB7" s="8">
        <f>1.08</f>
        <v>1.08</v>
      </c>
      <c r="AD7" s="1">
        <v>775</v>
      </c>
      <c r="AE7" s="9">
        <f aca="true" t="shared" si="6" ref="AE7:AE24">1/AD7*10000</f>
        <v>12.903225806451612</v>
      </c>
      <c r="AF7" s="8">
        <v>1.62</v>
      </c>
      <c r="AH7" s="8">
        <v>0.2</v>
      </c>
      <c r="AI7" s="9">
        <v>1.687</v>
      </c>
      <c r="AK7" s="8">
        <v>8.13</v>
      </c>
      <c r="AL7" s="8">
        <v>0.4</v>
      </c>
      <c r="AN7" s="8">
        <v>0.5</v>
      </c>
      <c r="AO7" s="10">
        <v>1.4614</v>
      </c>
      <c r="AQ7" s="9">
        <v>702.564</v>
      </c>
      <c r="AR7" s="9">
        <f aca="true" t="shared" si="7" ref="AR7:AR51">1/AQ7*10000</f>
        <v>14.233578720230472</v>
      </c>
      <c r="AS7" s="9">
        <v>1.54545</v>
      </c>
      <c r="AU7" s="1">
        <v>1400</v>
      </c>
      <c r="AV7" s="9">
        <v>7.142857142857143</v>
      </c>
      <c r="AW7" s="8">
        <v>1.04</v>
      </c>
      <c r="AY7" s="8">
        <v>365.02</v>
      </c>
      <c r="AZ7" s="5">
        <v>0.36502</v>
      </c>
      <c r="BA7" s="5">
        <v>1.47529</v>
      </c>
      <c r="BC7" s="9">
        <v>23.7718</v>
      </c>
      <c r="BD7" s="9">
        <f aca="true" t="shared" si="8" ref="BD7:BD70">1/BC7*10000</f>
        <v>420.66650400895185</v>
      </c>
      <c r="BE7" s="9">
        <v>1.8823500000000002</v>
      </c>
      <c r="BG7">
        <v>0.0635004</v>
      </c>
      <c r="BH7">
        <v>0.871111</v>
      </c>
      <c r="BJ7" s="14">
        <v>6.199</v>
      </c>
      <c r="BK7" s="4">
        <f>BJ7/10000</f>
        <v>0.0006198999999999999</v>
      </c>
      <c r="BL7" s="14">
        <v>0.99993</v>
      </c>
      <c r="BN7" s="9">
        <v>7.18554</v>
      </c>
      <c r="BO7" s="9">
        <v>0.935352</v>
      </c>
      <c r="BQ7" s="9">
        <v>401.719</v>
      </c>
      <c r="BR7" s="9">
        <f aca="true" t="shared" si="9" ref="BR7:BR40">1/BQ7*10000</f>
        <v>24.893022236936766</v>
      </c>
      <c r="BS7" s="9">
        <v>1.67176</v>
      </c>
      <c r="BT7" s="9"/>
      <c r="BU7" s="12">
        <v>200</v>
      </c>
      <c r="BV7" s="5">
        <f>1/BU7*10000</f>
        <v>50</v>
      </c>
      <c r="BW7" s="1">
        <v>2</v>
      </c>
      <c r="BY7" s="12">
        <v>900</v>
      </c>
      <c r="BZ7" s="5">
        <f>1/BY7*10000</f>
        <v>11.11111111111111</v>
      </c>
      <c r="CA7" s="1">
        <v>1.84</v>
      </c>
      <c r="CC7" s="12">
        <v>200</v>
      </c>
      <c r="CD7" s="5">
        <f aca="true" t="shared" si="10" ref="CD7:CD60">1/CC7*10000</f>
        <v>50</v>
      </c>
      <c r="CG7" s="3">
        <v>0.922747</v>
      </c>
      <c r="CH7" s="3">
        <f>1.24/CG7</f>
        <v>1.3438136347232774</v>
      </c>
      <c r="CI7" s="3">
        <v>1.43892</v>
      </c>
      <c r="CK7" s="3">
        <v>50</v>
      </c>
      <c r="CL7" s="3">
        <v>2.07</v>
      </c>
      <c r="CN7" s="3">
        <v>19.3985</v>
      </c>
      <c r="CO7" s="3">
        <f>1/CN7*10000</f>
        <v>515.5037760651597</v>
      </c>
      <c r="CP7" s="3">
        <v>1.9514</v>
      </c>
      <c r="CR7" s="3">
        <v>50</v>
      </c>
      <c r="CS7" s="3"/>
      <c r="CU7" s="3">
        <v>17.2498</v>
      </c>
      <c r="CV7" s="9">
        <f aca="true" t="shared" si="11" ref="CV7:CV21">1/CU7*10000</f>
        <v>579.7168662825076</v>
      </c>
      <c r="CW7" s="3">
        <v>1.95717</v>
      </c>
      <c r="CX7" s="3"/>
      <c r="CY7" s="3">
        <v>1.24</v>
      </c>
      <c r="CZ7" s="3">
        <f>CY7/10000</f>
        <v>0.000124</v>
      </c>
      <c r="DA7" s="11">
        <v>0.9999945</v>
      </c>
      <c r="DC7">
        <v>1569.77</v>
      </c>
      <c r="DD7" s="3">
        <f>1/DC7*10000</f>
        <v>6.370359989042981</v>
      </c>
      <c r="DE7">
        <v>1.2622</v>
      </c>
      <c r="DF7"/>
      <c r="DG7">
        <v>0.0623716</v>
      </c>
      <c r="DH7" s="3">
        <f>1.24/DG7</f>
        <v>19.88084320427887</v>
      </c>
      <c r="DI7">
        <v>0.964308</v>
      </c>
      <c r="DJ7" s="1"/>
      <c r="DK7" s="12">
        <v>200</v>
      </c>
      <c r="DL7" s="5">
        <f>1/DK7*10000</f>
        <v>50</v>
      </c>
      <c r="DM7" s="9">
        <v>2.0617</v>
      </c>
    </row>
    <row r="8" spans="1:117" ht="15">
      <c r="A8" s="5">
        <v>0.36117</v>
      </c>
      <c r="B8" s="5">
        <f t="shared" si="0"/>
        <v>1.4748065924034053</v>
      </c>
      <c r="D8" s="5">
        <f aca="true" t="shared" si="12" ref="D8:D71">D7+0.059200746</f>
        <v>0.27305674599999996</v>
      </c>
      <c r="E8" s="5">
        <f t="shared" si="1"/>
        <v>1.4967737935745853</v>
      </c>
      <c r="G8" s="5">
        <v>0.23783</v>
      </c>
      <c r="H8" s="5">
        <v>1.51496</v>
      </c>
      <c r="J8" s="6">
        <v>1.30958</v>
      </c>
      <c r="K8" s="6">
        <v>1.44732</v>
      </c>
      <c r="M8" s="7">
        <f aca="true" t="shared" si="13" ref="M8:M44">M7+0.1</f>
        <v>3.1</v>
      </c>
      <c r="N8" s="5">
        <f t="shared" si="2"/>
        <v>1.4168179569790407</v>
      </c>
      <c r="P8" s="8">
        <f aca="true" t="shared" si="14" ref="P8:P39">P7+0.1</f>
        <v>1.54</v>
      </c>
      <c r="Q8" s="5">
        <f t="shared" si="3"/>
        <v>1.4441591107923153</v>
      </c>
      <c r="S8" s="9">
        <v>7.20728</v>
      </c>
      <c r="T8" s="9">
        <v>0.638386</v>
      </c>
      <c r="V8" s="1">
        <v>1370</v>
      </c>
      <c r="W8" s="9">
        <f t="shared" si="4"/>
        <v>7.299270072992701</v>
      </c>
      <c r="X8" s="8">
        <v>1</v>
      </c>
      <c r="Z8" s="1">
        <v>1350</v>
      </c>
      <c r="AA8" s="9">
        <f t="shared" si="5"/>
        <v>7.407407407407407</v>
      </c>
      <c r="AB8" s="8">
        <v>0.95</v>
      </c>
      <c r="AD8" s="1">
        <v>800</v>
      </c>
      <c r="AE8" s="9">
        <f t="shared" si="6"/>
        <v>12.5</v>
      </c>
      <c r="AF8" s="8">
        <v>1.51</v>
      </c>
      <c r="AH8" s="8">
        <v>0.22</v>
      </c>
      <c r="AI8" s="9">
        <v>1.543</v>
      </c>
      <c r="AK8" s="8">
        <v>8.25</v>
      </c>
      <c r="AL8" s="8">
        <v>0.44</v>
      </c>
      <c r="AN8" s="8">
        <f aca="true" t="shared" si="15" ref="AN8:AN15">AN7+0.5</f>
        <v>1</v>
      </c>
      <c r="AO8" s="10">
        <v>1.4508</v>
      </c>
      <c r="AQ8" s="9">
        <v>720.513</v>
      </c>
      <c r="AR8" s="9">
        <f t="shared" si="7"/>
        <v>13.8790001013167</v>
      </c>
      <c r="AS8" s="9">
        <v>1.54545</v>
      </c>
      <c r="AU8" s="1">
        <v>1370</v>
      </c>
      <c r="AV8" s="9">
        <v>7.299270072992701</v>
      </c>
      <c r="AW8" s="8">
        <v>1</v>
      </c>
      <c r="AY8" s="8">
        <v>435.84</v>
      </c>
      <c r="AZ8" s="5">
        <v>0.43584</v>
      </c>
      <c r="BA8" s="5">
        <v>1.46743</v>
      </c>
      <c r="BC8" s="9">
        <v>45.1664</v>
      </c>
      <c r="BD8" s="9">
        <f t="shared" si="8"/>
        <v>221.40352120160117</v>
      </c>
      <c r="BE8" s="9">
        <v>1.8823500000000002</v>
      </c>
      <c r="BG8">
        <v>0.0666097</v>
      </c>
      <c r="BH8">
        <v>0.91</v>
      </c>
      <c r="BJ8" s="14">
        <v>6.351</v>
      </c>
      <c r="BK8" s="4">
        <f aca="true" t="shared" si="16" ref="BK8:BK71">BJ8/10000</f>
        <v>0.0006351</v>
      </c>
      <c r="BL8" s="14">
        <v>0.99992</v>
      </c>
      <c r="BN8" s="9">
        <v>7.43409</v>
      </c>
      <c r="BO8" s="9">
        <v>0.878114</v>
      </c>
      <c r="BQ8" s="9">
        <v>406.877</v>
      </c>
      <c r="BR8" s="9">
        <f t="shared" si="9"/>
        <v>24.57745215384502</v>
      </c>
      <c r="BS8" s="9">
        <v>1.68321</v>
      </c>
      <c r="BT8" s="9"/>
      <c r="BU8" s="12">
        <v>210</v>
      </c>
      <c r="BV8" s="5">
        <f aca="true" t="shared" si="17" ref="BV8:BV71">1/BU8*10000</f>
        <v>47.61904761904762</v>
      </c>
      <c r="BW8" s="1">
        <v>2.01</v>
      </c>
      <c r="BY8" s="12">
        <v>910</v>
      </c>
      <c r="BZ8" s="5">
        <f aca="true" t="shared" si="18" ref="BZ8:BZ56">1/BY8*10000</f>
        <v>10.989010989010989</v>
      </c>
      <c r="CA8" s="1">
        <v>1.89</v>
      </c>
      <c r="CC8" s="12">
        <v>300</v>
      </c>
      <c r="CD8" s="5">
        <f t="shared" si="10"/>
        <v>33.333333333333336</v>
      </c>
      <c r="CG8" s="3">
        <v>1.75322</v>
      </c>
      <c r="CH8" s="3">
        <f aca="true" t="shared" si="19" ref="CH8:CH71">1.24/CG8</f>
        <v>0.707270051676344</v>
      </c>
      <c r="CI8" s="3">
        <v>1.44458</v>
      </c>
      <c r="CK8" s="3">
        <v>90</v>
      </c>
      <c r="CL8" s="3">
        <v>1.94</v>
      </c>
      <c r="CN8" s="3">
        <v>21.4286</v>
      </c>
      <c r="CO8" s="3">
        <f aca="true" t="shared" si="20" ref="CO8:CO60">1/CN8*10000</f>
        <v>466.6660444452741</v>
      </c>
      <c r="CP8" s="3">
        <v>1.95056</v>
      </c>
      <c r="CR8" s="3">
        <v>100</v>
      </c>
      <c r="CS8" s="9">
        <v>1.95</v>
      </c>
      <c r="CU8" s="3">
        <v>22.1087</v>
      </c>
      <c r="CV8" s="9">
        <f t="shared" si="11"/>
        <v>452.3106288474673</v>
      </c>
      <c r="CW8" s="3">
        <v>1.95635</v>
      </c>
      <c r="CX8" s="3"/>
      <c r="CY8" s="3">
        <v>1.269</v>
      </c>
      <c r="CZ8" s="3">
        <f aca="true" t="shared" si="21" ref="CZ8:CZ71">CY8/10000</f>
        <v>0.0001269</v>
      </c>
      <c r="DA8" s="11">
        <v>0.9999942</v>
      </c>
      <c r="DC8">
        <v>1529.52</v>
      </c>
      <c r="DD8" s="3">
        <f aca="true" t="shared" si="22" ref="DD8:DD71">1/DC8*10000</f>
        <v>6.537998849312203</v>
      </c>
      <c r="DE8">
        <v>1.20732</v>
      </c>
      <c r="DF8"/>
      <c r="DG8">
        <v>0.608153</v>
      </c>
      <c r="DH8" s="3">
        <f aca="true" t="shared" si="23" ref="DH8:DH58">1.24/DG8</f>
        <v>2.038960590509296</v>
      </c>
      <c r="DI8">
        <v>0.965308</v>
      </c>
      <c r="DK8" s="12">
        <v>201</v>
      </c>
      <c r="DL8" s="5">
        <f aca="true" t="shared" si="24" ref="DL8:DL71">1/DK8*10000</f>
        <v>49.75124378109452</v>
      </c>
      <c r="DM8" s="9">
        <v>2.0627</v>
      </c>
    </row>
    <row r="9" spans="1:117" ht="15">
      <c r="A9" s="5">
        <v>0.365015</v>
      </c>
      <c r="B9" s="5">
        <f t="shared" si="0"/>
        <v>1.4742323702040085</v>
      </c>
      <c r="D9" s="5">
        <f t="shared" si="12"/>
        <v>0.332257492</v>
      </c>
      <c r="E9" s="5">
        <f t="shared" si="1"/>
        <v>1.480136603444874</v>
      </c>
      <c r="G9" s="5">
        <v>0.2407</v>
      </c>
      <c r="H9" s="5">
        <v>1.51361</v>
      </c>
      <c r="J9" s="6">
        <v>1.31206</v>
      </c>
      <c r="K9" s="6">
        <v>1.44726</v>
      </c>
      <c r="M9" s="7">
        <f t="shared" si="13"/>
        <v>3.2</v>
      </c>
      <c r="N9" s="5">
        <f t="shared" si="2"/>
        <v>1.4142728831378162</v>
      </c>
      <c r="P9" s="8">
        <f t="shared" si="14"/>
        <v>1.6400000000000001</v>
      </c>
      <c r="Q9" s="5">
        <f t="shared" si="3"/>
        <v>1.442895951135901</v>
      </c>
      <c r="S9" s="9">
        <v>7.21653</v>
      </c>
      <c r="T9" s="9">
        <v>0.63081</v>
      </c>
      <c r="V9" s="1">
        <v>1340</v>
      </c>
      <c r="W9" s="9">
        <f t="shared" si="4"/>
        <v>7.462686567164179</v>
      </c>
      <c r="X9" s="8">
        <v>0.94</v>
      </c>
      <c r="Z9" s="1">
        <v>1300</v>
      </c>
      <c r="AA9" s="9">
        <f t="shared" si="5"/>
        <v>7.6923076923076925</v>
      </c>
      <c r="AB9" s="8">
        <v>0.74</v>
      </c>
      <c r="AD9" s="1">
        <v>825</v>
      </c>
      <c r="AE9" s="9">
        <f t="shared" si="6"/>
        <v>12.121212121212121</v>
      </c>
      <c r="AF9" s="8">
        <v>1.48</v>
      </c>
      <c r="AH9" s="8">
        <v>0.24</v>
      </c>
      <c r="AI9" s="9">
        <v>1.552</v>
      </c>
      <c r="AK9" s="8">
        <v>8.38</v>
      </c>
      <c r="AL9" s="8">
        <v>0.52</v>
      </c>
      <c r="AN9" s="8">
        <f t="shared" si="15"/>
        <v>1.5</v>
      </c>
      <c r="AO9" s="10">
        <v>1.4449</v>
      </c>
      <c r="AQ9" s="9">
        <v>737.179</v>
      </c>
      <c r="AR9" s="9">
        <f t="shared" si="7"/>
        <v>13.565226356149592</v>
      </c>
      <c r="AS9" s="9">
        <v>1.5974</v>
      </c>
      <c r="AU9" s="1">
        <v>1340</v>
      </c>
      <c r="AV9" s="9">
        <v>7.462686567164179</v>
      </c>
      <c r="AW9" s="8">
        <v>0.96</v>
      </c>
      <c r="AY9" s="8">
        <v>546.07</v>
      </c>
      <c r="AZ9" s="5">
        <v>0.54607</v>
      </c>
      <c r="BA9" s="5">
        <v>1.46083</v>
      </c>
      <c r="BC9" s="9">
        <v>73.6926</v>
      </c>
      <c r="BD9" s="9">
        <f t="shared" si="8"/>
        <v>135.6988354325943</v>
      </c>
      <c r="BE9" s="9">
        <v>1.9009299999999998</v>
      </c>
      <c r="BG9">
        <v>0.0698713</v>
      </c>
      <c r="BH9">
        <v>0.972222</v>
      </c>
      <c r="BJ9" s="14">
        <v>6.508</v>
      </c>
      <c r="BK9" s="4">
        <f t="shared" si="16"/>
        <v>0.0006508</v>
      </c>
      <c r="BL9" s="14">
        <v>0.99992</v>
      </c>
      <c r="BN9" s="9">
        <v>7.60331</v>
      </c>
      <c r="BO9" s="9">
        <v>0.809454</v>
      </c>
      <c r="BQ9" s="9">
        <v>412.607</v>
      </c>
      <c r="BR9" s="9">
        <f t="shared" si="9"/>
        <v>24.236137535233283</v>
      </c>
      <c r="BS9" s="9">
        <v>1.68321</v>
      </c>
      <c r="BT9" s="9"/>
      <c r="BU9" s="12">
        <v>230</v>
      </c>
      <c r="BV9" s="5">
        <f t="shared" si="17"/>
        <v>43.47826086956522</v>
      </c>
      <c r="BW9" s="1">
        <v>2.04</v>
      </c>
      <c r="BY9" s="12">
        <v>920</v>
      </c>
      <c r="BZ9" s="5">
        <f t="shared" si="18"/>
        <v>10.869565217391305</v>
      </c>
      <c r="CA9" s="1">
        <v>1.94</v>
      </c>
      <c r="CC9" s="12">
        <v>350</v>
      </c>
      <c r="CD9" s="5">
        <f t="shared" si="10"/>
        <v>28.571428571428573</v>
      </c>
      <c r="CG9" s="3">
        <v>2.76824</v>
      </c>
      <c r="CH9" s="3">
        <f t="shared" si="19"/>
        <v>0.4479380400543305</v>
      </c>
      <c r="CI9" s="3">
        <v>1.45591</v>
      </c>
      <c r="CK9" s="3">
        <v>220</v>
      </c>
      <c r="CL9" s="3">
        <v>1.89</v>
      </c>
      <c r="CN9" s="3">
        <v>23.4586</v>
      </c>
      <c r="CO9" s="3">
        <f t="shared" si="20"/>
        <v>426.2828983826827</v>
      </c>
      <c r="CP9" s="3">
        <v>1.95075</v>
      </c>
      <c r="CR9" s="3">
        <v>200</v>
      </c>
      <c r="CS9" s="9">
        <v>1.86</v>
      </c>
      <c r="CU9" s="3">
        <v>27.5328</v>
      </c>
      <c r="CV9" s="9">
        <f t="shared" si="11"/>
        <v>363.20316132031616</v>
      </c>
      <c r="CW9" s="3">
        <v>1.95522</v>
      </c>
      <c r="CX9" s="3"/>
      <c r="CY9" s="3">
        <v>1.298</v>
      </c>
      <c r="CZ9" s="3">
        <f t="shared" si="21"/>
        <v>0.0001298</v>
      </c>
      <c r="DA9" s="11">
        <v>0.9999939</v>
      </c>
      <c r="DC9">
        <v>1491.95</v>
      </c>
      <c r="DD9" s="3">
        <f t="shared" si="22"/>
        <v>6.702637487851469</v>
      </c>
      <c r="DE9">
        <v>1.17073</v>
      </c>
      <c r="DF9"/>
      <c r="DG9">
        <v>1.2705</v>
      </c>
      <c r="DH9" s="3">
        <f t="shared" si="23"/>
        <v>0.9759937032664305</v>
      </c>
      <c r="DI9">
        <v>0.973665</v>
      </c>
      <c r="DK9" s="12">
        <v>202</v>
      </c>
      <c r="DL9" s="5">
        <f t="shared" si="24"/>
        <v>49.504950495049506</v>
      </c>
      <c r="DM9" s="9">
        <v>2.0636</v>
      </c>
    </row>
    <row r="10" spans="1:117" ht="15">
      <c r="A10" s="5">
        <v>0.404656</v>
      </c>
      <c r="B10" s="5">
        <f t="shared" si="0"/>
        <v>1.469292454648051</v>
      </c>
      <c r="D10" s="5">
        <f t="shared" si="12"/>
        <v>0.391458238</v>
      </c>
      <c r="E10" s="5">
        <f t="shared" si="1"/>
        <v>1.4710807347183932</v>
      </c>
      <c r="G10" s="5">
        <v>0.2465</v>
      </c>
      <c r="H10" s="5">
        <v>1.5097</v>
      </c>
      <c r="J10" s="6">
        <v>1.31455</v>
      </c>
      <c r="K10" s="6">
        <v>1.44721</v>
      </c>
      <c r="M10" s="7">
        <f t="shared" si="13"/>
        <v>3.3000000000000003</v>
      </c>
      <c r="N10" s="5">
        <f t="shared" si="2"/>
        <v>1.4116062039032846</v>
      </c>
      <c r="P10" s="8">
        <f t="shared" si="14"/>
        <v>1.7400000000000002</v>
      </c>
      <c r="Q10" s="5">
        <f t="shared" si="3"/>
        <v>1.4416279191398234</v>
      </c>
      <c r="S10" s="9">
        <v>7.23968</v>
      </c>
      <c r="T10" s="9">
        <v>0.623226</v>
      </c>
      <c r="V10" s="1">
        <v>1310</v>
      </c>
      <c r="W10" s="9">
        <f t="shared" si="4"/>
        <v>7.633587786259542</v>
      </c>
      <c r="X10" s="8">
        <v>0.88</v>
      </c>
      <c r="Z10" s="1">
        <v>1280</v>
      </c>
      <c r="AA10" s="9">
        <f t="shared" si="5"/>
        <v>7.8125</v>
      </c>
      <c r="AB10" s="8">
        <v>0.62</v>
      </c>
      <c r="AD10" s="1">
        <v>850</v>
      </c>
      <c r="AE10" s="9">
        <f t="shared" si="6"/>
        <v>11.76470588235294</v>
      </c>
      <c r="AF10" s="8">
        <v>1.51</v>
      </c>
      <c r="AH10" s="8">
        <v>0.26</v>
      </c>
      <c r="AI10" s="9">
        <v>1.571</v>
      </c>
      <c r="AK10" s="8">
        <v>8.5</v>
      </c>
      <c r="AL10" s="8">
        <v>0.49</v>
      </c>
      <c r="AN10" s="8">
        <f t="shared" si="15"/>
        <v>2</v>
      </c>
      <c r="AO10" s="10">
        <v>1.4388</v>
      </c>
      <c r="AQ10" s="9">
        <v>752.564</v>
      </c>
      <c r="AR10" s="9">
        <f t="shared" si="7"/>
        <v>13.28790641061757</v>
      </c>
      <c r="AS10" s="9">
        <v>1.64935</v>
      </c>
      <c r="AU10" s="1">
        <v>1300</v>
      </c>
      <c r="AV10" s="9">
        <v>7.6923076923076925</v>
      </c>
      <c r="AW10" s="8">
        <v>0.84</v>
      </c>
      <c r="AY10" s="8">
        <v>1013.98</v>
      </c>
      <c r="AZ10" s="5">
        <v>1.01398</v>
      </c>
      <c r="BA10" s="5">
        <v>1.45098</v>
      </c>
      <c r="BC10" s="9">
        <v>95.0872</v>
      </c>
      <c r="BD10" s="9">
        <f t="shared" si="8"/>
        <v>105.16662600223796</v>
      </c>
      <c r="BE10" s="9">
        <v>1.9009299999999998</v>
      </c>
      <c r="BG10">
        <v>0.0724219</v>
      </c>
      <c r="BH10">
        <v>1.04222</v>
      </c>
      <c r="BJ10" s="14">
        <v>6.665</v>
      </c>
      <c r="BK10" s="4">
        <f t="shared" si="16"/>
        <v>0.0006665</v>
      </c>
      <c r="BL10" s="14">
        <v>0.99991</v>
      </c>
      <c r="BN10" s="9">
        <v>7.77661</v>
      </c>
      <c r="BO10" s="9">
        <v>0.746513</v>
      </c>
      <c r="BQ10" s="9">
        <v>417.192</v>
      </c>
      <c r="BR10" s="9">
        <f t="shared" si="9"/>
        <v>23.9697789027594</v>
      </c>
      <c r="BS10" s="9">
        <v>1.71756</v>
      </c>
      <c r="BT10" s="9"/>
      <c r="BU10" s="12">
        <v>250</v>
      </c>
      <c r="BV10" s="5">
        <f t="shared" si="17"/>
        <v>40</v>
      </c>
      <c r="BW10" s="1">
        <v>2.06</v>
      </c>
      <c r="BY10" s="12">
        <v>930</v>
      </c>
      <c r="BZ10" s="5">
        <f t="shared" si="18"/>
        <v>10.75268817204301</v>
      </c>
      <c r="CA10" s="1">
        <v>1.99</v>
      </c>
      <c r="CC10" s="12">
        <v>400</v>
      </c>
      <c r="CD10" s="5">
        <f t="shared" si="10"/>
        <v>25</v>
      </c>
      <c r="CG10" s="3">
        <v>3.69099</v>
      </c>
      <c r="CH10" s="3">
        <f t="shared" si="19"/>
        <v>0.33595322664109084</v>
      </c>
      <c r="CI10" s="3">
        <v>1.46724</v>
      </c>
      <c r="CK10" s="3">
        <v>250</v>
      </c>
      <c r="CL10" s="3">
        <v>1.92</v>
      </c>
      <c r="CN10" s="3">
        <v>25.2632</v>
      </c>
      <c r="CO10" s="3">
        <f t="shared" si="20"/>
        <v>395.83267361221067</v>
      </c>
      <c r="CP10" s="3">
        <v>1.95131</v>
      </c>
      <c r="CR10" s="3">
        <v>300</v>
      </c>
      <c r="CS10" s="9">
        <v>1.86</v>
      </c>
      <c r="CU10" s="3">
        <v>32.7268</v>
      </c>
      <c r="CV10" s="9">
        <f t="shared" si="11"/>
        <v>305.55996919955516</v>
      </c>
      <c r="CW10" s="3">
        <v>1.95619</v>
      </c>
      <c r="CX10" s="3"/>
      <c r="CY10" s="3">
        <v>1.329</v>
      </c>
      <c r="CZ10" s="3">
        <f t="shared" si="21"/>
        <v>0.0001329</v>
      </c>
      <c r="DA10" s="11">
        <v>0.9999936</v>
      </c>
      <c r="DC10">
        <v>1457.07</v>
      </c>
      <c r="DD10" s="3">
        <f t="shared" si="22"/>
        <v>6.863088252451838</v>
      </c>
      <c r="DE10">
        <v>1.07927</v>
      </c>
      <c r="DF10"/>
      <c r="DG10">
        <v>2.01081</v>
      </c>
      <c r="DH10" s="3">
        <f t="shared" si="23"/>
        <v>0.6166669153226808</v>
      </c>
      <c r="DI10">
        <v>0.982165</v>
      </c>
      <c r="DK10" s="12">
        <v>203</v>
      </c>
      <c r="DL10" s="5">
        <f t="shared" si="24"/>
        <v>49.26108374384236</v>
      </c>
      <c r="DM10" s="9">
        <v>2.0646</v>
      </c>
    </row>
    <row r="11" spans="1:117" ht="15">
      <c r="A11" s="5">
        <v>0.435835</v>
      </c>
      <c r="B11" s="5">
        <f t="shared" si="0"/>
        <v>1.4663576713761335</v>
      </c>
      <c r="D11" s="5">
        <f t="shared" si="12"/>
        <v>0.45065898400000004</v>
      </c>
      <c r="E11" s="5">
        <f t="shared" si="1"/>
        <v>1.4655158440570186</v>
      </c>
      <c r="G11" s="5">
        <v>0.24827</v>
      </c>
      <c r="H11" s="5">
        <v>1.50865</v>
      </c>
      <c r="J11" s="6">
        <v>1.31706</v>
      </c>
      <c r="K11" s="6">
        <v>1.44715</v>
      </c>
      <c r="M11" s="7">
        <f t="shared" si="13"/>
        <v>3.4000000000000004</v>
      </c>
      <c r="N11" s="5">
        <f t="shared" si="2"/>
        <v>1.4088124882094117</v>
      </c>
      <c r="P11" s="8">
        <f t="shared" si="14"/>
        <v>1.8400000000000003</v>
      </c>
      <c r="Q11" s="5">
        <f t="shared" si="3"/>
        <v>1.4403182519612063</v>
      </c>
      <c r="S11" s="9">
        <v>7.25356</v>
      </c>
      <c r="T11" s="9">
        <v>0.613754</v>
      </c>
      <c r="V11" s="1">
        <v>1300</v>
      </c>
      <c r="W11" s="9">
        <f t="shared" si="4"/>
        <v>7.6923076923076925</v>
      </c>
      <c r="X11" s="8">
        <v>0.84</v>
      </c>
      <c r="Z11" s="1">
        <v>1260</v>
      </c>
      <c r="AA11" s="9">
        <f t="shared" si="5"/>
        <v>7.936507936507937</v>
      </c>
      <c r="AB11" s="8">
        <v>0.47</v>
      </c>
      <c r="AD11" s="1">
        <v>900</v>
      </c>
      <c r="AE11" s="9">
        <f t="shared" si="6"/>
        <v>11.11111111111111</v>
      </c>
      <c r="AF11" s="8">
        <v>1.68</v>
      </c>
      <c r="AH11" s="8">
        <v>0.28</v>
      </c>
      <c r="AI11" s="9">
        <v>1.539</v>
      </c>
      <c r="AK11" s="8">
        <v>8.63</v>
      </c>
      <c r="AL11" s="8">
        <v>0.45</v>
      </c>
      <c r="AN11" s="8">
        <f t="shared" si="15"/>
        <v>2.5</v>
      </c>
      <c r="AO11" s="10">
        <v>1.4309</v>
      </c>
      <c r="AQ11" s="9">
        <v>765.385</v>
      </c>
      <c r="AR11" s="9">
        <f t="shared" si="7"/>
        <v>13.065320067678359</v>
      </c>
      <c r="AS11" s="9">
        <v>1.7013</v>
      </c>
      <c r="AU11" s="1">
        <v>1280</v>
      </c>
      <c r="AV11" s="9">
        <v>7.8125</v>
      </c>
      <c r="AW11" s="8">
        <v>0.738</v>
      </c>
      <c r="AY11" s="8">
        <v>1529.58</v>
      </c>
      <c r="AZ11" s="5">
        <v>1.52958</v>
      </c>
      <c r="BA11" s="5">
        <v>1.44503</v>
      </c>
      <c r="BC11" s="9">
        <v>128.368</v>
      </c>
      <c r="BD11" s="9">
        <f t="shared" si="8"/>
        <v>77.90103452573851</v>
      </c>
      <c r="BE11" s="9">
        <v>1.9009299999999998</v>
      </c>
      <c r="BG11">
        <v>0.0741738</v>
      </c>
      <c r="BH11">
        <v>1.11222</v>
      </c>
      <c r="BJ11" s="14">
        <v>6.831</v>
      </c>
      <c r="BK11" s="4">
        <f t="shared" si="16"/>
        <v>0.0006831000000000001</v>
      </c>
      <c r="BL11" s="14">
        <v>0.99991</v>
      </c>
      <c r="BN11" s="9">
        <v>7.77424</v>
      </c>
      <c r="BO11" s="9">
        <v>0.689321</v>
      </c>
      <c r="BQ11" s="9">
        <v>422.35</v>
      </c>
      <c r="BR11" s="9">
        <f t="shared" si="9"/>
        <v>23.677045104770926</v>
      </c>
      <c r="BS11" s="9">
        <v>1.72901</v>
      </c>
      <c r="BT11" s="9"/>
      <c r="BU11" s="12">
        <v>270</v>
      </c>
      <c r="BV11" s="5">
        <f t="shared" si="17"/>
        <v>37.03703703703704</v>
      </c>
      <c r="BW11" s="1">
        <v>2.09</v>
      </c>
      <c r="BY11" s="12">
        <v>940</v>
      </c>
      <c r="BZ11" s="5">
        <f t="shared" si="18"/>
        <v>10.638297872340425</v>
      </c>
      <c r="CA11" s="1">
        <v>2.04</v>
      </c>
      <c r="CC11" s="1">
        <v>430</v>
      </c>
      <c r="CD11" s="5">
        <f t="shared" si="10"/>
        <v>23.25581395348837</v>
      </c>
      <c r="CG11" s="3">
        <v>4.52146</v>
      </c>
      <c r="CH11" s="3">
        <f t="shared" si="19"/>
        <v>0.274247698752173</v>
      </c>
      <c r="CI11" s="3">
        <v>1.48424</v>
      </c>
      <c r="CK11" s="3">
        <v>270</v>
      </c>
      <c r="CL11" s="3">
        <v>1.89</v>
      </c>
      <c r="CN11" s="3">
        <v>27.2932</v>
      </c>
      <c r="CO11" s="3">
        <f t="shared" si="20"/>
        <v>366.3916286840679</v>
      </c>
      <c r="CP11" s="3">
        <v>1.95224</v>
      </c>
      <c r="CR11" s="3">
        <v>400</v>
      </c>
      <c r="CS11" s="9">
        <v>1.93</v>
      </c>
      <c r="CU11" s="3">
        <v>37.5536</v>
      </c>
      <c r="CV11" s="9">
        <f t="shared" si="11"/>
        <v>266.2860551318648</v>
      </c>
      <c r="CW11" s="3">
        <v>1.9569</v>
      </c>
      <c r="CX11" s="3"/>
      <c r="CY11" s="3">
        <v>1.359</v>
      </c>
      <c r="CZ11" s="3">
        <f t="shared" si="21"/>
        <v>0.0001359</v>
      </c>
      <c r="DA11" s="11">
        <v>0.9999933</v>
      </c>
      <c r="DC11">
        <v>1414.13</v>
      </c>
      <c r="DD11" s="3">
        <f t="shared" si="22"/>
        <v>7.071485648419876</v>
      </c>
      <c r="DE11">
        <v>1.0061</v>
      </c>
      <c r="DF11"/>
      <c r="DG11">
        <v>2.78972</v>
      </c>
      <c r="DH11" s="3">
        <f t="shared" si="23"/>
        <v>0.44448905266478356</v>
      </c>
      <c r="DI11">
        <v>0.997878</v>
      </c>
      <c r="DK11" s="12">
        <v>204</v>
      </c>
      <c r="DL11" s="5">
        <f t="shared" si="24"/>
        <v>49.01960784313725</v>
      </c>
      <c r="DM11" s="9">
        <v>2.0655</v>
      </c>
    </row>
    <row r="12" spans="1:117" ht="15">
      <c r="A12" s="5">
        <v>0.546074</v>
      </c>
      <c r="B12" s="5">
        <f t="shared" si="0"/>
        <v>1.4597227207427168</v>
      </c>
      <c r="D12" s="5">
        <f t="shared" si="12"/>
        <v>0.5098597300000001</v>
      </c>
      <c r="E12" s="5">
        <f t="shared" si="1"/>
        <v>1.4617959513502792</v>
      </c>
      <c r="G12" s="5">
        <v>0.2652</v>
      </c>
      <c r="H12" s="5">
        <v>1.50023</v>
      </c>
      <c r="J12" s="6">
        <v>1.31957</v>
      </c>
      <c r="K12" s="6">
        <v>1.4471</v>
      </c>
      <c r="M12" s="7">
        <f t="shared" si="13"/>
        <v>3.5000000000000004</v>
      </c>
      <c r="N12" s="5">
        <f t="shared" si="2"/>
        <v>1.4058859443263447</v>
      </c>
      <c r="P12" s="8">
        <f t="shared" si="14"/>
        <v>1.9400000000000004</v>
      </c>
      <c r="Q12" s="5">
        <f t="shared" si="3"/>
        <v>1.4389457972635509</v>
      </c>
      <c r="S12" s="9">
        <v>7.27208</v>
      </c>
      <c r="T12" s="9">
        <v>0.606172</v>
      </c>
      <c r="V12" s="1">
        <v>1290</v>
      </c>
      <c r="W12" s="9">
        <f t="shared" si="4"/>
        <v>7.751937984496124</v>
      </c>
      <c r="X12" s="8">
        <v>0.8</v>
      </c>
      <c r="Z12" s="1">
        <v>1250</v>
      </c>
      <c r="AA12" s="9">
        <f t="shared" si="5"/>
        <v>8</v>
      </c>
      <c r="AB12" s="8">
        <v>0.4</v>
      </c>
      <c r="AD12" s="1">
        <v>950</v>
      </c>
      <c r="AE12" s="9">
        <f t="shared" si="6"/>
        <v>10.526315789473683</v>
      </c>
      <c r="AF12" s="8">
        <v>1.88</v>
      </c>
      <c r="AH12" s="8">
        <v>0.3</v>
      </c>
      <c r="AI12" s="9">
        <v>1.503</v>
      </c>
      <c r="AK12" s="8">
        <v>8.75</v>
      </c>
      <c r="AL12" s="8">
        <v>0.36</v>
      </c>
      <c r="AN12" s="8">
        <f t="shared" si="15"/>
        <v>3</v>
      </c>
      <c r="AO12" s="10">
        <v>1.4205</v>
      </c>
      <c r="AQ12" s="9">
        <v>787.179</v>
      </c>
      <c r="AR12" s="9">
        <f t="shared" si="7"/>
        <v>12.703590924046502</v>
      </c>
      <c r="AS12" s="9">
        <v>1.75325</v>
      </c>
      <c r="AU12" s="1">
        <v>1250</v>
      </c>
      <c r="AV12" s="9">
        <v>8</v>
      </c>
      <c r="AW12" s="8">
        <v>0.483</v>
      </c>
      <c r="BC12" s="9">
        <v>159.271</v>
      </c>
      <c r="BD12" s="9">
        <f t="shared" si="8"/>
        <v>62.78606902700429</v>
      </c>
      <c r="BE12" s="9">
        <v>1.9195000000000002</v>
      </c>
      <c r="BG12">
        <v>0.0778057</v>
      </c>
      <c r="BH12">
        <v>1.16667</v>
      </c>
      <c r="BJ12" s="14">
        <v>6.997</v>
      </c>
      <c r="BK12" s="4">
        <f t="shared" si="16"/>
        <v>0.0006997</v>
      </c>
      <c r="BL12" s="14">
        <v>0.99991</v>
      </c>
      <c r="BN12" s="9">
        <v>7.86151</v>
      </c>
      <c r="BO12" s="9">
        <v>0.637833</v>
      </c>
      <c r="BQ12" s="9">
        <v>428.08</v>
      </c>
      <c r="BR12" s="9">
        <f t="shared" si="9"/>
        <v>23.36011960381237</v>
      </c>
      <c r="BS12" s="9">
        <v>1.75191</v>
      </c>
      <c r="BT12" s="9"/>
      <c r="BU12" s="12">
        <v>290</v>
      </c>
      <c r="BV12" s="5">
        <f t="shared" si="17"/>
        <v>34.48275862068965</v>
      </c>
      <c r="BW12" s="1">
        <v>2.13</v>
      </c>
      <c r="BY12" s="12">
        <v>950</v>
      </c>
      <c r="BZ12" s="5">
        <f t="shared" si="18"/>
        <v>10.526315789473683</v>
      </c>
      <c r="CA12" s="1">
        <v>2.1</v>
      </c>
      <c r="CC12" s="12">
        <v>440</v>
      </c>
      <c r="CD12" s="5">
        <f t="shared" si="10"/>
        <v>22.727272727272727</v>
      </c>
      <c r="CG12" s="3">
        <v>5.35193</v>
      </c>
      <c r="CH12" s="3">
        <f t="shared" si="19"/>
        <v>0.23169211854415134</v>
      </c>
      <c r="CI12" s="3">
        <v>1.5069</v>
      </c>
      <c r="CK12" s="3">
        <v>330</v>
      </c>
      <c r="CL12" s="3">
        <v>1.92</v>
      </c>
      <c r="CN12" s="3">
        <v>29.3233</v>
      </c>
      <c r="CO12" s="3">
        <f t="shared" si="20"/>
        <v>341.0257372123874</v>
      </c>
      <c r="CP12" s="3">
        <v>1.9529</v>
      </c>
      <c r="CR12" s="3">
        <v>500</v>
      </c>
      <c r="CS12" s="9">
        <v>1.95</v>
      </c>
      <c r="CU12" s="3">
        <v>42.6067</v>
      </c>
      <c r="CV12" s="9">
        <f t="shared" si="11"/>
        <v>234.7048703607649</v>
      </c>
      <c r="CW12" s="3">
        <v>1.9557</v>
      </c>
      <c r="CX12" s="3"/>
      <c r="CY12" s="3">
        <v>1.391</v>
      </c>
      <c r="CZ12" s="3">
        <f t="shared" si="21"/>
        <v>0.0001391</v>
      </c>
      <c r="DA12" s="11">
        <v>0.999993</v>
      </c>
      <c r="DC12">
        <v>1376.57</v>
      </c>
      <c r="DD12" s="3">
        <f t="shared" si="22"/>
        <v>7.2644326114908795</v>
      </c>
      <c r="DE12">
        <v>0.95122</v>
      </c>
      <c r="DF12"/>
      <c r="DG12">
        <v>3.52926</v>
      </c>
      <c r="DH12" s="3">
        <f t="shared" si="23"/>
        <v>0.35134844131630993</v>
      </c>
      <c r="DI12">
        <v>1.02066</v>
      </c>
      <c r="DK12" s="12">
        <v>205</v>
      </c>
      <c r="DL12" s="5">
        <f t="shared" si="24"/>
        <v>48.78048780487805</v>
      </c>
      <c r="DM12" s="9">
        <v>2.0665</v>
      </c>
    </row>
    <row r="13" spans="1:117" ht="15">
      <c r="A13" s="5">
        <v>0.578012</v>
      </c>
      <c r="B13" s="5">
        <f t="shared" si="0"/>
        <v>1.4584489745881482</v>
      </c>
      <c r="D13" s="5">
        <f t="shared" si="12"/>
        <v>0.5690604760000001</v>
      </c>
      <c r="E13" s="5">
        <f t="shared" si="1"/>
        <v>1.4591439324994109</v>
      </c>
      <c r="G13" s="5">
        <v>0.27528</v>
      </c>
      <c r="H13" s="5">
        <v>1.49615</v>
      </c>
      <c r="J13" s="6">
        <v>1.32209</v>
      </c>
      <c r="K13" s="6">
        <v>1.44705</v>
      </c>
      <c r="M13" s="7">
        <f t="shared" si="13"/>
        <v>3.6000000000000005</v>
      </c>
      <c r="N13" s="5">
        <f t="shared" si="2"/>
        <v>1.4028203822181522</v>
      </c>
      <c r="P13" s="8">
        <f t="shared" si="14"/>
        <v>2.0400000000000005</v>
      </c>
      <c r="Q13" s="5">
        <f t="shared" si="3"/>
        <v>1.4374977320930382</v>
      </c>
      <c r="S13" s="9">
        <v>7.2906</v>
      </c>
      <c r="T13" s="9">
        <v>0.600484</v>
      </c>
      <c r="V13" s="1">
        <v>1280</v>
      </c>
      <c r="W13" s="9">
        <f t="shared" si="4"/>
        <v>7.8125</v>
      </c>
      <c r="X13" s="8">
        <v>0.74</v>
      </c>
      <c r="Z13" s="1">
        <v>1240</v>
      </c>
      <c r="AA13" s="9">
        <f t="shared" si="5"/>
        <v>8.064516129032258</v>
      </c>
      <c r="AB13" s="8">
        <v>0.41</v>
      </c>
      <c r="AD13" s="1">
        <v>1000</v>
      </c>
      <c r="AE13" s="9">
        <f t="shared" si="6"/>
        <v>10</v>
      </c>
      <c r="AF13" s="8">
        <v>2.36</v>
      </c>
      <c r="AH13" s="8">
        <v>0.32</v>
      </c>
      <c r="AI13" s="9">
        <v>1.471</v>
      </c>
      <c r="AK13" s="8">
        <v>8.83</v>
      </c>
      <c r="AL13" s="8">
        <v>0.38</v>
      </c>
      <c r="AN13" s="8">
        <f t="shared" si="15"/>
        <v>3.5</v>
      </c>
      <c r="AO13" s="10">
        <v>1.4069</v>
      </c>
      <c r="AQ13" s="9">
        <v>807.692</v>
      </c>
      <c r="AR13" s="9">
        <f t="shared" si="7"/>
        <v>12.380957097507466</v>
      </c>
      <c r="AS13" s="9">
        <v>1.71429</v>
      </c>
      <c r="AU13" s="1">
        <v>1220</v>
      </c>
      <c r="AV13" s="9">
        <v>8.19672131147541</v>
      </c>
      <c r="AW13" s="8">
        <v>0.383</v>
      </c>
      <c r="BC13" s="9">
        <v>190.174</v>
      </c>
      <c r="BD13" s="9">
        <f t="shared" si="8"/>
        <v>52.58342360154385</v>
      </c>
      <c r="BE13" s="9">
        <v>1.9195000000000002</v>
      </c>
      <c r="BG13">
        <v>0.0856119</v>
      </c>
      <c r="BH13">
        <v>1.17444</v>
      </c>
      <c r="BJ13" s="14">
        <v>7.166</v>
      </c>
      <c r="BK13" s="4">
        <f t="shared" si="16"/>
        <v>0.0007166000000000001</v>
      </c>
      <c r="BL13" s="14">
        <v>0.9999</v>
      </c>
      <c r="BN13" s="9">
        <v>7.94951</v>
      </c>
      <c r="BO13" s="9">
        <v>0.580626</v>
      </c>
      <c r="BQ13" s="9">
        <v>433.238</v>
      </c>
      <c r="BR13" s="9">
        <f t="shared" si="9"/>
        <v>23.082001117168854</v>
      </c>
      <c r="BS13" s="9">
        <v>1.78626</v>
      </c>
      <c r="BT13" s="9"/>
      <c r="BU13" s="12">
        <v>300</v>
      </c>
      <c r="BV13" s="5">
        <f t="shared" si="17"/>
        <v>33.333333333333336</v>
      </c>
      <c r="BW13" s="1">
        <v>2.16</v>
      </c>
      <c r="BY13" s="12">
        <v>960</v>
      </c>
      <c r="BZ13" s="5">
        <f t="shared" si="18"/>
        <v>10.416666666666666</v>
      </c>
      <c r="CA13" s="1">
        <v>2.17</v>
      </c>
      <c r="CC13" s="12">
        <v>450</v>
      </c>
      <c r="CD13" s="5">
        <f t="shared" si="10"/>
        <v>22.22222222222222</v>
      </c>
      <c r="CG13" s="3">
        <v>6.09013</v>
      </c>
      <c r="CH13" s="3">
        <f t="shared" si="19"/>
        <v>0.20360813315971907</v>
      </c>
      <c r="CI13" s="3">
        <v>1.53522</v>
      </c>
      <c r="CK13" s="3">
        <v>400</v>
      </c>
      <c r="CL13" s="3">
        <v>1.92</v>
      </c>
      <c r="CN13" s="3">
        <v>31.1278</v>
      </c>
      <c r="CO13" s="3">
        <f t="shared" si="20"/>
        <v>321.25624040246976</v>
      </c>
      <c r="CP13" s="3">
        <v>1.9529</v>
      </c>
      <c r="CR13" s="3">
        <v>600</v>
      </c>
      <c r="CS13" s="9">
        <v>1.97</v>
      </c>
      <c r="CU13" s="3">
        <v>46.8576</v>
      </c>
      <c r="CV13" s="9">
        <f t="shared" si="11"/>
        <v>213.4125520726627</v>
      </c>
      <c r="CW13" s="3">
        <v>1.95725</v>
      </c>
      <c r="CX13" s="3"/>
      <c r="CY13" s="3">
        <v>1.424</v>
      </c>
      <c r="CZ13" s="3">
        <f t="shared" si="21"/>
        <v>0.0001424</v>
      </c>
      <c r="DA13" s="11">
        <v>0.9999927</v>
      </c>
      <c r="DC13">
        <v>1339</v>
      </c>
      <c r="DD13" s="3">
        <f t="shared" si="22"/>
        <v>7.468259895444362</v>
      </c>
      <c r="DE13">
        <v>0.896341</v>
      </c>
      <c r="DF13"/>
      <c r="DG13">
        <v>4.15145</v>
      </c>
      <c r="DH13" s="3">
        <f t="shared" si="23"/>
        <v>0.29869081887051513</v>
      </c>
      <c r="DI13">
        <v>1.05038</v>
      </c>
      <c r="DK13" s="12">
        <v>206</v>
      </c>
      <c r="DL13" s="5">
        <f t="shared" si="24"/>
        <v>48.543689320388346</v>
      </c>
      <c r="DM13" s="9">
        <v>2.0675</v>
      </c>
    </row>
    <row r="14" spans="1:117" ht="15">
      <c r="A14" s="5">
        <v>0.643847</v>
      </c>
      <c r="B14" s="5">
        <f t="shared" si="0"/>
        <v>1.45634135213463</v>
      </c>
      <c r="D14" s="5">
        <f t="shared" si="12"/>
        <v>0.6282612220000001</v>
      </c>
      <c r="E14" s="5">
        <f t="shared" si="1"/>
        <v>1.4571509255797666</v>
      </c>
      <c r="G14" s="5">
        <v>0.28035</v>
      </c>
      <c r="H14" s="5">
        <v>1.49425</v>
      </c>
      <c r="J14" s="6">
        <v>1.32463</v>
      </c>
      <c r="K14" s="6">
        <v>1.44701</v>
      </c>
      <c r="M14" s="7">
        <f t="shared" si="13"/>
        <v>3.7000000000000006</v>
      </c>
      <c r="N14" s="5">
        <f t="shared" si="2"/>
        <v>1.3996091731581881</v>
      </c>
      <c r="P14" s="8">
        <f t="shared" si="14"/>
        <v>2.1400000000000006</v>
      </c>
      <c r="Q14" s="5">
        <f t="shared" si="3"/>
        <v>1.4359657419927092</v>
      </c>
      <c r="S14" s="9">
        <v>7.30449</v>
      </c>
      <c r="T14" s="9">
        <v>0.592905</v>
      </c>
      <c r="V14" s="1">
        <v>1270</v>
      </c>
      <c r="W14" s="9">
        <f t="shared" si="4"/>
        <v>7.874015748031496</v>
      </c>
      <c r="X14" s="8">
        <v>0.67</v>
      </c>
      <c r="Z14" s="1">
        <v>1220</v>
      </c>
      <c r="AA14" s="9">
        <f t="shared" si="5"/>
        <v>8.19672131147541</v>
      </c>
      <c r="AB14" s="8">
        <v>0.45</v>
      </c>
      <c r="AD14" s="1">
        <v>1050</v>
      </c>
      <c r="AE14" s="9">
        <f t="shared" si="6"/>
        <v>9.523809523809524</v>
      </c>
      <c r="AF14" s="8">
        <v>2.4</v>
      </c>
      <c r="AH14" s="8">
        <v>0.34</v>
      </c>
      <c r="AI14" s="9">
        <v>1.492</v>
      </c>
      <c r="AK14" s="8">
        <v>9</v>
      </c>
      <c r="AL14" s="8">
        <v>0.83</v>
      </c>
      <c r="AN14" s="8">
        <f t="shared" si="15"/>
        <v>4</v>
      </c>
      <c r="AO14" s="10">
        <v>1.3891</v>
      </c>
      <c r="AQ14" s="9">
        <v>823.077</v>
      </c>
      <c r="AR14" s="9">
        <f t="shared" si="7"/>
        <v>12.149531574810135</v>
      </c>
      <c r="AS14" s="9">
        <v>1.61039</v>
      </c>
      <c r="AU14" s="1">
        <v>1200</v>
      </c>
      <c r="AV14" s="9">
        <v>8.333333333333334</v>
      </c>
      <c r="AW14" s="8">
        <v>0.438</v>
      </c>
      <c r="BC14" s="9">
        <v>223.455</v>
      </c>
      <c r="BD14" s="9">
        <f t="shared" si="8"/>
        <v>44.75173972388177</v>
      </c>
      <c r="BE14" s="9">
        <v>1.9380799999999998</v>
      </c>
      <c r="BG14">
        <v>0.088737</v>
      </c>
      <c r="BH14">
        <v>1.24444</v>
      </c>
      <c r="BJ14" s="14">
        <v>7.345</v>
      </c>
      <c r="BK14" s="4">
        <f t="shared" si="16"/>
        <v>0.0007345</v>
      </c>
      <c r="BL14" s="14">
        <v>0.9999</v>
      </c>
      <c r="BN14" s="9">
        <v>7.94685</v>
      </c>
      <c r="BO14" s="9">
        <v>0.517716</v>
      </c>
      <c r="BQ14" s="9">
        <v>438.395</v>
      </c>
      <c r="BR14" s="9">
        <f t="shared" si="9"/>
        <v>22.81047913411421</v>
      </c>
      <c r="BS14" s="9">
        <v>1.82061</v>
      </c>
      <c r="BT14" s="9"/>
      <c r="BU14" s="12">
        <v>310</v>
      </c>
      <c r="BV14" s="5">
        <f t="shared" si="17"/>
        <v>32.25806451612903</v>
      </c>
      <c r="BW14" s="1">
        <v>2.18</v>
      </c>
      <c r="BY14" s="12">
        <v>970</v>
      </c>
      <c r="BZ14" s="5">
        <f t="shared" si="18"/>
        <v>10.309278350515465</v>
      </c>
      <c r="CA14" s="1">
        <v>2.26</v>
      </c>
      <c r="CC14" s="12">
        <v>460</v>
      </c>
      <c r="CD14" s="5">
        <f t="shared" si="10"/>
        <v>21.73913043478261</v>
      </c>
      <c r="CG14" s="3">
        <v>6.73605</v>
      </c>
      <c r="CH14" s="3">
        <f t="shared" si="19"/>
        <v>0.18408414426852532</v>
      </c>
      <c r="CI14" s="3">
        <v>1.57488</v>
      </c>
      <c r="CN14" s="3">
        <v>33.1579</v>
      </c>
      <c r="CO14" s="3">
        <f t="shared" si="20"/>
        <v>301.58725371630896</v>
      </c>
      <c r="CP14" s="3">
        <v>1.9528</v>
      </c>
      <c r="CR14" s="3">
        <v>700</v>
      </c>
      <c r="CS14" s="9">
        <v>1.95</v>
      </c>
      <c r="CU14" s="3">
        <v>52.8151</v>
      </c>
      <c r="CV14" s="9">
        <f t="shared" si="11"/>
        <v>189.33979108247453</v>
      </c>
      <c r="CW14" s="3">
        <v>1.95733</v>
      </c>
      <c r="CX14" s="3"/>
      <c r="CY14" s="3">
        <v>1.457</v>
      </c>
      <c r="CZ14" s="3">
        <f t="shared" si="21"/>
        <v>0.00014570000000000002</v>
      </c>
      <c r="DA14" s="11">
        <v>0.9999923</v>
      </c>
      <c r="DC14">
        <v>1309.48</v>
      </c>
      <c r="DD14" s="3">
        <f t="shared" si="22"/>
        <v>7.6366191159849715</v>
      </c>
      <c r="DE14">
        <v>0.95122</v>
      </c>
      <c r="DF14"/>
      <c r="DG14">
        <v>4.85161</v>
      </c>
      <c r="DH14" s="3">
        <f t="shared" si="23"/>
        <v>0.2555852593262855</v>
      </c>
      <c r="DI14">
        <v>1.08023</v>
      </c>
      <c r="DK14" s="12">
        <v>207</v>
      </c>
      <c r="DL14" s="5">
        <f t="shared" si="24"/>
        <v>48.30917874396135</v>
      </c>
      <c r="DM14" s="9">
        <v>2.0684</v>
      </c>
    </row>
    <row r="15" spans="1:117" ht="15">
      <c r="A15" s="5">
        <v>1.01398</v>
      </c>
      <c r="B15" s="5">
        <f t="shared" si="0"/>
        <v>1.4498770404067596</v>
      </c>
      <c r="D15" s="5">
        <f t="shared" si="12"/>
        <v>0.6874619680000001</v>
      </c>
      <c r="E15" s="5">
        <f t="shared" si="1"/>
        <v>1.4555840891163032</v>
      </c>
      <c r="G15" s="5">
        <v>0.28936</v>
      </c>
      <c r="H15" s="5">
        <v>1.49121</v>
      </c>
      <c r="J15" s="6">
        <v>1.32718</v>
      </c>
      <c r="K15" s="6">
        <v>1.44696</v>
      </c>
      <c r="M15" s="7">
        <f t="shared" si="13"/>
        <v>3.8000000000000007</v>
      </c>
      <c r="N15" s="5">
        <f t="shared" si="2"/>
        <v>1.3962452059550106</v>
      </c>
      <c r="P15" s="8">
        <f t="shared" si="14"/>
        <v>2.2400000000000007</v>
      </c>
      <c r="Q15" s="5">
        <f t="shared" si="3"/>
        <v>1.4343439577142922</v>
      </c>
      <c r="S15" s="9">
        <v>7.32763</v>
      </c>
      <c r="T15" s="9">
        <v>0.583428</v>
      </c>
      <c r="V15" s="1">
        <v>1260</v>
      </c>
      <c r="W15" s="9">
        <f t="shared" si="4"/>
        <v>7.936507936507937</v>
      </c>
      <c r="X15" s="8">
        <v>0.59</v>
      </c>
      <c r="Z15" s="1">
        <v>1200</v>
      </c>
      <c r="AA15" s="9">
        <f t="shared" si="5"/>
        <v>8.333333333333334</v>
      </c>
      <c r="AB15" s="8">
        <v>0.5</v>
      </c>
      <c r="AD15" s="1">
        <v>1075</v>
      </c>
      <c r="AE15" s="9">
        <f t="shared" si="6"/>
        <v>9.30232558139535</v>
      </c>
      <c r="AF15" s="8">
        <v>1.71</v>
      </c>
      <c r="AH15" s="8">
        <v>0.36</v>
      </c>
      <c r="AI15" s="9">
        <v>1.505</v>
      </c>
      <c r="AK15" s="8">
        <v>9.13</v>
      </c>
      <c r="AL15" s="8">
        <v>1.4</v>
      </c>
      <c r="AN15" s="8">
        <f t="shared" si="15"/>
        <v>4.5</v>
      </c>
      <c r="AO15" s="10">
        <v>1.3664</v>
      </c>
      <c r="AQ15" s="9">
        <v>839.744</v>
      </c>
      <c r="AR15" s="9">
        <f t="shared" si="7"/>
        <v>11.908391128724945</v>
      </c>
      <c r="AS15" s="9">
        <v>1.54545</v>
      </c>
      <c r="AU15" s="1">
        <v>1170</v>
      </c>
      <c r="AV15" s="9">
        <v>8.547008547008547</v>
      </c>
      <c r="AW15" s="8">
        <v>0.447</v>
      </c>
      <c r="BC15" s="9">
        <v>251.981</v>
      </c>
      <c r="BD15" s="9">
        <f t="shared" si="8"/>
        <v>39.685531845655035</v>
      </c>
      <c r="BE15" s="9">
        <v>1.9752299999999998</v>
      </c>
      <c r="BG15">
        <v>0.0908836</v>
      </c>
      <c r="BH15">
        <v>1.31444</v>
      </c>
      <c r="BJ15" s="14">
        <v>7.523</v>
      </c>
      <c r="BK15" s="4">
        <f t="shared" si="16"/>
        <v>0.0007523</v>
      </c>
      <c r="BL15" s="14">
        <v>0.99989</v>
      </c>
      <c r="BN15" s="9">
        <v>8.0358</v>
      </c>
      <c r="BO15" s="9">
        <v>0.460509</v>
      </c>
      <c r="BQ15" s="9">
        <v>442.98</v>
      </c>
      <c r="BR15" s="9">
        <f t="shared" si="9"/>
        <v>22.574382590636144</v>
      </c>
      <c r="BS15" s="9">
        <v>1.86641</v>
      </c>
      <c r="BT15" s="9"/>
      <c r="BU15" s="12">
        <v>330</v>
      </c>
      <c r="BV15" s="5">
        <f t="shared" si="17"/>
        <v>30.303030303030305</v>
      </c>
      <c r="BW15" s="1">
        <v>2.25</v>
      </c>
      <c r="BY15" s="12">
        <v>980</v>
      </c>
      <c r="BZ15" s="5">
        <f t="shared" si="18"/>
        <v>10.204081632653063</v>
      </c>
      <c r="CA15" s="1">
        <v>2.36</v>
      </c>
      <c r="CC15" s="12">
        <v>465</v>
      </c>
      <c r="CD15" s="5">
        <f t="shared" si="10"/>
        <v>21.50537634408602</v>
      </c>
      <c r="CG15" s="3">
        <v>7.47425</v>
      </c>
      <c r="CH15" s="3">
        <f t="shared" si="19"/>
        <v>0.16590293340468945</v>
      </c>
      <c r="CI15" s="3">
        <v>1.61453</v>
      </c>
      <c r="CN15" s="3">
        <v>34.9624</v>
      </c>
      <c r="CO15" s="3">
        <f t="shared" si="20"/>
        <v>286.02155458435345</v>
      </c>
      <c r="CP15" s="3">
        <v>1.9528</v>
      </c>
      <c r="CR15" s="3">
        <v>800</v>
      </c>
      <c r="CS15" s="9">
        <v>2.07</v>
      </c>
      <c r="CU15" s="3">
        <v>58.0037</v>
      </c>
      <c r="CV15" s="9">
        <f t="shared" si="11"/>
        <v>172.4027949941124</v>
      </c>
      <c r="CW15" s="3">
        <v>1.95855</v>
      </c>
      <c r="CX15" s="3"/>
      <c r="CY15" s="3">
        <v>1.491</v>
      </c>
      <c r="CZ15" s="3">
        <f t="shared" si="21"/>
        <v>0.00014910000000000002</v>
      </c>
      <c r="DA15" s="11">
        <v>0.999992</v>
      </c>
      <c r="DC15">
        <v>1282.65</v>
      </c>
      <c r="DD15" s="3">
        <f t="shared" si="22"/>
        <v>7.79635910030016</v>
      </c>
      <c r="DE15">
        <v>0.95122</v>
      </c>
      <c r="DF15"/>
      <c r="DG15">
        <v>5.47419</v>
      </c>
      <c r="DH15" s="3">
        <f t="shared" si="23"/>
        <v>0.22651753044742692</v>
      </c>
      <c r="DI15">
        <v>1.1028</v>
      </c>
      <c r="DK15" s="12">
        <v>208</v>
      </c>
      <c r="DL15" s="5">
        <f t="shared" si="24"/>
        <v>48.07692307692308</v>
      </c>
      <c r="DM15" s="9">
        <v>2.0694</v>
      </c>
    </row>
    <row r="16" spans="1:117" ht="15">
      <c r="A16" s="5">
        <v>1.12866</v>
      </c>
      <c r="B16" s="5">
        <f t="shared" si="0"/>
        <v>1.4485059519694836</v>
      </c>
      <c r="D16" s="5">
        <f t="shared" si="12"/>
        <v>0.7466627140000002</v>
      </c>
      <c r="E16" s="5">
        <f t="shared" si="1"/>
        <v>1.4543024922328338</v>
      </c>
      <c r="G16" s="5">
        <v>0.29673</v>
      </c>
      <c r="H16" s="5">
        <v>1.48892</v>
      </c>
      <c r="J16" s="6">
        <v>1.32973</v>
      </c>
      <c r="K16" s="6">
        <v>1.44691</v>
      </c>
      <c r="M16" s="7">
        <f t="shared" si="13"/>
        <v>3.900000000000001</v>
      </c>
      <c r="N16" s="5">
        <f t="shared" si="2"/>
        <v>1.39272083911251</v>
      </c>
      <c r="P16" s="8">
        <f t="shared" si="14"/>
        <v>2.3400000000000007</v>
      </c>
      <c r="Q16" s="5">
        <f t="shared" si="3"/>
        <v>1.4326278118422555</v>
      </c>
      <c r="S16" s="9">
        <v>7.34615</v>
      </c>
      <c r="T16" s="9">
        <v>0.575846</v>
      </c>
      <c r="V16" s="1">
        <v>1250</v>
      </c>
      <c r="W16" s="9">
        <f t="shared" si="4"/>
        <v>8</v>
      </c>
      <c r="X16" s="8">
        <v>0.5</v>
      </c>
      <c r="Z16" s="1">
        <v>1190</v>
      </c>
      <c r="AA16" s="9">
        <f t="shared" si="5"/>
        <v>8.403361344537815</v>
      </c>
      <c r="AB16" s="8">
        <v>0.52</v>
      </c>
      <c r="AD16" s="1">
        <v>1088</v>
      </c>
      <c r="AE16" s="9">
        <f t="shared" si="6"/>
        <v>9.191176470588236</v>
      </c>
      <c r="AF16" s="8">
        <v>1.17</v>
      </c>
      <c r="AH16" s="8">
        <v>0.38</v>
      </c>
      <c r="AI16" s="9">
        <v>1.512</v>
      </c>
      <c r="AK16" s="8">
        <v>9.25</v>
      </c>
      <c r="AL16" s="8">
        <v>2.5</v>
      </c>
      <c r="AQ16" s="9">
        <v>861.538</v>
      </c>
      <c r="AR16" s="9">
        <f t="shared" si="7"/>
        <v>11.607149075258432</v>
      </c>
      <c r="AS16" s="9">
        <v>1.54545</v>
      </c>
      <c r="AU16" s="1">
        <v>1140</v>
      </c>
      <c r="AV16" s="9">
        <v>8.771929824561404</v>
      </c>
      <c r="AW16" s="8">
        <v>0.381</v>
      </c>
      <c r="BC16" s="9">
        <v>278.13</v>
      </c>
      <c r="BD16" s="9">
        <f t="shared" si="8"/>
        <v>35.954409808362996</v>
      </c>
      <c r="BE16" s="9">
        <v>2.0123800000000003</v>
      </c>
      <c r="BG16">
        <v>0.0930821</v>
      </c>
      <c r="BH16">
        <v>1.36111</v>
      </c>
      <c r="BJ16" s="14">
        <v>7.705</v>
      </c>
      <c r="BK16" s="4">
        <f t="shared" si="16"/>
        <v>0.0007705</v>
      </c>
      <c r="BL16" s="14">
        <v>0.99989</v>
      </c>
      <c r="BN16" s="9">
        <v>8.12551</v>
      </c>
      <c r="BO16" s="9">
        <v>0.397583</v>
      </c>
      <c r="BQ16" s="9">
        <v>448.711</v>
      </c>
      <c r="BR16" s="9">
        <f t="shared" si="9"/>
        <v>22.286059401262726</v>
      </c>
      <c r="BS16" s="9">
        <v>1.88931</v>
      </c>
      <c r="BT16" s="9"/>
      <c r="BU16" s="12">
        <v>350</v>
      </c>
      <c r="BV16" s="5">
        <f t="shared" si="17"/>
        <v>28.571428571428573</v>
      </c>
      <c r="BW16" s="1">
        <v>2.35</v>
      </c>
      <c r="BY16" s="12">
        <v>990</v>
      </c>
      <c r="BZ16" s="5">
        <f t="shared" si="18"/>
        <v>10.1010101010101</v>
      </c>
      <c r="CA16" s="1">
        <v>2.45</v>
      </c>
      <c r="CC16" s="12">
        <v>470</v>
      </c>
      <c r="CD16" s="5">
        <f t="shared" si="10"/>
        <v>21.27659574468085</v>
      </c>
      <c r="CG16" s="3">
        <v>7.93562</v>
      </c>
      <c r="CH16" s="3">
        <f t="shared" si="19"/>
        <v>0.1562574820870959</v>
      </c>
      <c r="CI16" s="3">
        <v>1.67118</v>
      </c>
      <c r="CN16" s="3">
        <v>37.218</v>
      </c>
      <c r="CO16" s="3">
        <f t="shared" si="20"/>
        <v>268.6871943683164</v>
      </c>
      <c r="CP16" s="3">
        <v>1.95308</v>
      </c>
      <c r="CR16" s="3">
        <v>900</v>
      </c>
      <c r="CS16" s="9">
        <v>2.35</v>
      </c>
      <c r="CU16" s="3">
        <v>62.8346</v>
      </c>
      <c r="CV16" s="9">
        <f t="shared" si="11"/>
        <v>159.14798534565352</v>
      </c>
      <c r="CW16" s="3">
        <v>1.95908</v>
      </c>
      <c r="CX16" s="3"/>
      <c r="CY16" s="3">
        <v>1.525</v>
      </c>
      <c r="CZ16" s="3">
        <f t="shared" si="21"/>
        <v>0.0001525</v>
      </c>
      <c r="DA16" s="11">
        <v>0.9999916</v>
      </c>
      <c r="DC16">
        <v>1266.55</v>
      </c>
      <c r="DD16" s="3">
        <f t="shared" si="22"/>
        <v>7.895464055899886</v>
      </c>
      <c r="DE16">
        <v>0.786585</v>
      </c>
      <c r="DF16"/>
      <c r="DG16">
        <v>6.01802</v>
      </c>
      <c r="DH16" s="3">
        <f t="shared" si="23"/>
        <v>0.2060478363315509</v>
      </c>
      <c r="DI16">
        <v>1.13951</v>
      </c>
      <c r="DK16" s="12">
        <v>209</v>
      </c>
      <c r="DL16" s="5">
        <f t="shared" si="24"/>
        <v>47.846889952153106</v>
      </c>
      <c r="DM16" s="9">
        <v>2.0704</v>
      </c>
    </row>
    <row r="17" spans="1:117" ht="15">
      <c r="A17" s="5">
        <v>1.36728</v>
      </c>
      <c r="B17" s="5">
        <f t="shared" si="0"/>
        <v>1.445796759174019</v>
      </c>
      <c r="D17" s="5">
        <f t="shared" si="12"/>
        <v>0.8058634600000002</v>
      </c>
      <c r="E17" s="5">
        <f t="shared" si="1"/>
        <v>1.453216586281493</v>
      </c>
      <c r="G17" s="5">
        <v>0.30215</v>
      </c>
      <c r="H17" s="5">
        <v>1.48738</v>
      </c>
      <c r="J17" s="6">
        <v>1.3323</v>
      </c>
      <c r="K17" s="6">
        <v>1.44687</v>
      </c>
      <c r="M17" s="7">
        <f t="shared" si="13"/>
        <v>4.000000000000001</v>
      </c>
      <c r="N17" s="5">
        <f t="shared" si="2"/>
        <v>1.389027848195899</v>
      </c>
      <c r="P17" s="8">
        <f t="shared" si="14"/>
        <v>2.440000000000001</v>
      </c>
      <c r="Q17" s="5">
        <f t="shared" si="3"/>
        <v>1.4308133895969906</v>
      </c>
      <c r="S17" s="9">
        <v>7.36467</v>
      </c>
      <c r="T17" s="9">
        <v>0.568265</v>
      </c>
      <c r="V17" s="1">
        <v>1240</v>
      </c>
      <c r="W17" s="9">
        <f t="shared" si="4"/>
        <v>8.064516129032258</v>
      </c>
      <c r="X17" s="8">
        <v>0.4</v>
      </c>
      <c r="Z17" s="1">
        <v>1180</v>
      </c>
      <c r="AA17" s="9">
        <f t="shared" si="5"/>
        <v>8.474576271186441</v>
      </c>
      <c r="AB17" s="8">
        <v>0.51</v>
      </c>
      <c r="AD17" s="1">
        <v>1100</v>
      </c>
      <c r="AE17" s="9">
        <f t="shared" si="6"/>
        <v>9.090909090909092</v>
      </c>
      <c r="AF17" s="8">
        <v>0.76</v>
      </c>
      <c r="AH17" s="8">
        <v>0.4</v>
      </c>
      <c r="AI17" s="9">
        <v>1.522</v>
      </c>
      <c r="AK17" s="8">
        <v>9.38</v>
      </c>
      <c r="AL17" s="8">
        <v>3.7</v>
      </c>
      <c r="AQ17" s="9">
        <v>887.179</v>
      </c>
      <c r="AR17" s="9">
        <f t="shared" si="7"/>
        <v>11.27168249023027</v>
      </c>
      <c r="AS17" s="9">
        <v>1.62338</v>
      </c>
      <c r="AU17" s="1">
        <v>1110</v>
      </c>
      <c r="AV17" s="9">
        <v>9.00900900900901</v>
      </c>
      <c r="AW17" s="8">
        <v>0.671</v>
      </c>
      <c r="BC17" s="9">
        <v>306.656</v>
      </c>
      <c r="BD17" s="9">
        <f t="shared" si="8"/>
        <v>32.60982990712721</v>
      </c>
      <c r="BE17" s="9">
        <v>2.0495400000000004</v>
      </c>
      <c r="BG17">
        <v>0.100002</v>
      </c>
      <c r="BH17">
        <v>1.37667</v>
      </c>
      <c r="BJ17" s="14">
        <v>7.897</v>
      </c>
      <c r="BK17" s="4">
        <f t="shared" si="16"/>
        <v>0.0007897000000000001</v>
      </c>
      <c r="BL17" s="14">
        <v>0.99988</v>
      </c>
      <c r="BN17" s="9">
        <v>8.12353</v>
      </c>
      <c r="BO17" s="9">
        <v>0.351829</v>
      </c>
      <c r="BQ17" s="9">
        <v>454.441</v>
      </c>
      <c r="BR17" s="9">
        <f t="shared" si="9"/>
        <v>22.005056762043917</v>
      </c>
      <c r="BS17" s="9">
        <v>1.85496</v>
      </c>
      <c r="BT17" s="9"/>
      <c r="BU17" s="12">
        <v>370</v>
      </c>
      <c r="BV17" s="5">
        <f t="shared" si="17"/>
        <v>27.027027027027028</v>
      </c>
      <c r="BW17" s="1">
        <v>2.45</v>
      </c>
      <c r="BY17" s="12">
        <v>1000</v>
      </c>
      <c r="BZ17" s="5">
        <f t="shared" si="18"/>
        <v>10</v>
      </c>
      <c r="CA17" s="1">
        <v>2.56</v>
      </c>
      <c r="CC17" s="1">
        <v>475</v>
      </c>
      <c r="CD17" s="5">
        <f t="shared" si="10"/>
        <v>21.052631578947366</v>
      </c>
      <c r="CG17" s="3">
        <v>8.397</v>
      </c>
      <c r="CH17" s="3">
        <f t="shared" si="19"/>
        <v>0.14767178754317017</v>
      </c>
      <c r="CI17" s="3">
        <v>1.72217</v>
      </c>
      <c r="CN17" s="3">
        <v>39.0226</v>
      </c>
      <c r="CO17" s="3">
        <f t="shared" si="20"/>
        <v>256.26175600805686</v>
      </c>
      <c r="CP17" s="3">
        <v>1.95346</v>
      </c>
      <c r="CR17" s="3">
        <v>1000</v>
      </c>
      <c r="CS17" s="9">
        <v>2.47</v>
      </c>
      <c r="CU17" s="3">
        <v>67.5072</v>
      </c>
      <c r="CV17" s="9">
        <f t="shared" si="11"/>
        <v>148.13234736442928</v>
      </c>
      <c r="CW17" s="3">
        <v>1.95826</v>
      </c>
      <c r="CX17" s="3"/>
      <c r="CY17" s="3">
        <v>1.561</v>
      </c>
      <c r="CZ17" s="3">
        <f t="shared" si="21"/>
        <v>0.0001561</v>
      </c>
      <c r="DA17" s="11">
        <v>0.9999912</v>
      </c>
      <c r="DC17">
        <v>1261.18</v>
      </c>
      <c r="DD17" s="3">
        <f t="shared" si="22"/>
        <v>7.929082288015985</v>
      </c>
      <c r="DE17">
        <v>0.567073</v>
      </c>
      <c r="DF17"/>
      <c r="DG17">
        <v>6.44412</v>
      </c>
      <c r="DH17" s="3">
        <f t="shared" si="23"/>
        <v>0.19242348063040415</v>
      </c>
      <c r="DI17">
        <v>1.1903</v>
      </c>
      <c r="DK17" s="12">
        <v>210</v>
      </c>
      <c r="DL17" s="5">
        <f t="shared" si="24"/>
        <v>47.61904761904762</v>
      </c>
      <c r="DM17" s="9">
        <v>2.0714</v>
      </c>
    </row>
    <row r="18" spans="1:117" ht="15">
      <c r="A18" s="5">
        <v>1.39506</v>
      </c>
      <c r="B18" s="5">
        <f t="shared" si="0"/>
        <v>1.4454799999213974</v>
      </c>
      <c r="D18" s="5">
        <f t="shared" si="12"/>
        <v>0.8650642060000002</v>
      </c>
      <c r="E18" s="5">
        <f t="shared" si="1"/>
        <v>1.4522671576283064</v>
      </c>
      <c r="G18" s="5">
        <v>0.313</v>
      </c>
      <c r="H18" s="5">
        <v>1.48462</v>
      </c>
      <c r="J18" s="6">
        <v>1.33488</v>
      </c>
      <c r="K18" s="6">
        <v>1.44683</v>
      </c>
      <c r="M18" s="7">
        <f t="shared" si="13"/>
        <v>4.1000000000000005</v>
      </c>
      <c r="N18" s="5">
        <f t="shared" si="2"/>
        <v>1.385157367600703</v>
      </c>
      <c r="P18" s="8">
        <f t="shared" si="14"/>
        <v>2.540000000000001</v>
      </c>
      <c r="Q18" s="5">
        <f t="shared" si="3"/>
        <v>1.42889705108514</v>
      </c>
      <c r="S18" s="9">
        <v>7.3832</v>
      </c>
      <c r="T18" s="9">
        <v>0.562576</v>
      </c>
      <c r="V18" s="1">
        <v>1230</v>
      </c>
      <c r="W18" s="9">
        <f t="shared" si="4"/>
        <v>8.130081300813009</v>
      </c>
      <c r="X18" s="8">
        <v>0.37</v>
      </c>
      <c r="Z18" s="1">
        <v>1160</v>
      </c>
      <c r="AA18" s="9">
        <f t="shared" si="5"/>
        <v>8.620689655172413</v>
      </c>
      <c r="AB18" s="8">
        <v>0.47</v>
      </c>
      <c r="AD18" s="1">
        <v>1115</v>
      </c>
      <c r="AE18" s="9">
        <f t="shared" si="6"/>
        <v>8.968609865470851</v>
      </c>
      <c r="AF18" s="8">
        <v>0.3</v>
      </c>
      <c r="AH18" s="8">
        <v>0.42</v>
      </c>
      <c r="AI18" s="9">
        <v>1.527</v>
      </c>
      <c r="AK18" s="8">
        <v>9.5</v>
      </c>
      <c r="AL18" s="8">
        <v>3.9</v>
      </c>
      <c r="AQ18" s="9">
        <v>908.974</v>
      </c>
      <c r="AR18" s="9">
        <f t="shared" si="7"/>
        <v>11.001414781940957</v>
      </c>
      <c r="AS18" s="9">
        <v>1.71429</v>
      </c>
      <c r="AU18" s="1">
        <v>1091</v>
      </c>
      <c r="AV18" s="9">
        <v>9.165902841429881</v>
      </c>
      <c r="AW18" s="8">
        <v>1.73</v>
      </c>
      <c r="BC18" s="9">
        <v>335.182</v>
      </c>
      <c r="BD18" s="9">
        <f t="shared" si="8"/>
        <v>29.83453765416997</v>
      </c>
      <c r="BE18" s="9">
        <v>2.14241</v>
      </c>
      <c r="BG18">
        <v>0.104899</v>
      </c>
      <c r="BH18">
        <v>1.45444</v>
      </c>
      <c r="BJ18" s="14">
        <v>8.087</v>
      </c>
      <c r="BK18" s="4">
        <f t="shared" si="16"/>
        <v>0.0008087</v>
      </c>
      <c r="BL18" s="14">
        <v>0.99987</v>
      </c>
      <c r="BN18" s="9">
        <v>8.31452</v>
      </c>
      <c r="BO18" s="9">
        <v>0.420429</v>
      </c>
      <c r="BQ18" s="9">
        <v>457.88</v>
      </c>
      <c r="BR18" s="9">
        <f t="shared" si="9"/>
        <v>21.839783349349176</v>
      </c>
      <c r="BS18" s="9">
        <v>1.76336</v>
      </c>
      <c r="BT18" s="9"/>
      <c r="BU18" s="12">
        <v>390</v>
      </c>
      <c r="BV18" s="5">
        <f t="shared" si="17"/>
        <v>25.641025641025642</v>
      </c>
      <c r="BW18" s="1">
        <v>2.59</v>
      </c>
      <c r="BY18" s="12">
        <v>1010</v>
      </c>
      <c r="BZ18" s="5">
        <f t="shared" si="18"/>
        <v>9.900990099009901</v>
      </c>
      <c r="CA18" s="1">
        <v>2.66</v>
      </c>
      <c r="CC18" s="12">
        <v>480</v>
      </c>
      <c r="CD18" s="5">
        <f t="shared" si="10"/>
        <v>20.833333333333332</v>
      </c>
      <c r="CG18" s="3">
        <v>8.67382</v>
      </c>
      <c r="CH18" s="3">
        <f t="shared" si="19"/>
        <v>0.14295892697796359</v>
      </c>
      <c r="CI18" s="3">
        <v>1.79015</v>
      </c>
      <c r="CN18" s="3">
        <v>41.0526</v>
      </c>
      <c r="CO18" s="3">
        <f t="shared" si="20"/>
        <v>243.5899309666136</v>
      </c>
      <c r="CP18" s="3">
        <v>1.95336</v>
      </c>
      <c r="CU18" s="3">
        <v>72.2741</v>
      </c>
      <c r="CV18" s="9">
        <f t="shared" si="11"/>
        <v>138.36215186353064</v>
      </c>
      <c r="CW18" s="3">
        <v>1.96185</v>
      </c>
      <c r="CX18" s="3"/>
      <c r="CY18" s="3">
        <v>1.597</v>
      </c>
      <c r="CZ18" s="3">
        <f t="shared" si="21"/>
        <v>0.0001597</v>
      </c>
      <c r="DA18" s="11">
        <v>0.9999908</v>
      </c>
      <c r="DC18">
        <v>1250.45</v>
      </c>
      <c r="DD18" s="3">
        <f t="shared" si="22"/>
        <v>7.997121036426885</v>
      </c>
      <c r="DE18">
        <v>0.384146</v>
      </c>
      <c r="DF18"/>
      <c r="DG18">
        <v>6.90842</v>
      </c>
      <c r="DH18" s="3">
        <f t="shared" si="23"/>
        <v>0.1794911137423608</v>
      </c>
      <c r="DI18">
        <v>1.25544</v>
      </c>
      <c r="DK18" s="12">
        <v>211</v>
      </c>
      <c r="DL18" s="5">
        <f t="shared" si="24"/>
        <v>47.39336492890995</v>
      </c>
      <c r="DM18" s="9">
        <v>2.0724</v>
      </c>
    </row>
    <row r="19" spans="1:117" ht="15">
      <c r="A19" s="5">
        <v>1.52952</v>
      </c>
      <c r="B19" s="5">
        <f t="shared" si="0"/>
        <v>1.4439162493492492</v>
      </c>
      <c r="D19" s="5">
        <f t="shared" si="12"/>
        <v>0.9242649520000003</v>
      </c>
      <c r="E19" s="5">
        <f t="shared" si="1"/>
        <v>1.4514137203616932</v>
      </c>
      <c r="G19" s="5">
        <v>0.313</v>
      </c>
      <c r="H19" s="5">
        <v>1.48</v>
      </c>
      <c r="J19" s="6">
        <v>1.33748</v>
      </c>
      <c r="K19" s="6">
        <v>1.44679</v>
      </c>
      <c r="M19" s="7">
        <f t="shared" si="13"/>
        <v>4.2</v>
      </c>
      <c r="N19" s="5">
        <f t="shared" si="2"/>
        <v>1.3810998258237979</v>
      </c>
      <c r="P19" s="8">
        <f t="shared" si="14"/>
        <v>2.640000000000001</v>
      </c>
      <c r="Q19" s="5">
        <f t="shared" si="3"/>
        <v>1.4268752054016354</v>
      </c>
      <c r="S19" s="9">
        <v>7.40634</v>
      </c>
      <c r="T19" s="9">
        <v>0.551206</v>
      </c>
      <c r="V19" s="1">
        <v>1220</v>
      </c>
      <c r="W19" s="9">
        <f t="shared" si="4"/>
        <v>8.19672131147541</v>
      </c>
      <c r="X19" s="8">
        <v>0.38</v>
      </c>
      <c r="Z19" s="1">
        <v>1140</v>
      </c>
      <c r="AA19" s="9">
        <f t="shared" si="5"/>
        <v>8.771929824561404</v>
      </c>
      <c r="AB19" s="8">
        <v>0.41</v>
      </c>
      <c r="AD19" s="1">
        <v>1125</v>
      </c>
      <c r="AE19" s="9">
        <f t="shared" si="6"/>
        <v>8.88888888888889</v>
      </c>
      <c r="AF19" s="8">
        <v>0.23</v>
      </c>
      <c r="AH19" s="8">
        <v>0.44</v>
      </c>
      <c r="AI19" s="9">
        <v>1.528</v>
      </c>
      <c r="AK19" s="8">
        <v>9.63</v>
      </c>
      <c r="AL19" s="8">
        <v>3.5</v>
      </c>
      <c r="AQ19" s="9">
        <v>929.487</v>
      </c>
      <c r="AR19" s="9">
        <f t="shared" si="7"/>
        <v>10.75862276718233</v>
      </c>
      <c r="AS19" s="9">
        <v>1.81818</v>
      </c>
      <c r="AU19" s="1">
        <v>1070</v>
      </c>
      <c r="AV19" s="9">
        <v>9.345794392523365</v>
      </c>
      <c r="AW19" s="8">
        <v>2.59</v>
      </c>
      <c r="BC19" s="9">
        <v>361.331</v>
      </c>
      <c r="BD19" s="9">
        <f t="shared" si="8"/>
        <v>27.675455468808376</v>
      </c>
      <c r="BE19" s="9">
        <v>2.23529</v>
      </c>
      <c r="BG19">
        <v>0.107436</v>
      </c>
      <c r="BH19">
        <v>1.53222</v>
      </c>
      <c r="BJ19" s="14">
        <v>8.287</v>
      </c>
      <c r="BK19" s="4">
        <f t="shared" si="16"/>
        <v>0.0008287</v>
      </c>
      <c r="BL19" s="14">
        <v>0.99987</v>
      </c>
      <c r="BN19" s="9">
        <v>8.50819</v>
      </c>
      <c r="BO19" s="9">
        <v>0.448994</v>
      </c>
      <c r="BQ19" s="9">
        <v>461.318</v>
      </c>
      <c r="BR19" s="9">
        <f t="shared" si="9"/>
        <v>21.67702105705826</v>
      </c>
      <c r="BS19" s="9">
        <v>1.64885</v>
      </c>
      <c r="BT19" s="9"/>
      <c r="BU19" s="12">
        <v>400</v>
      </c>
      <c r="BV19" s="5">
        <f t="shared" si="17"/>
        <v>25</v>
      </c>
      <c r="BW19" s="1">
        <v>2.64</v>
      </c>
      <c r="BY19" s="12">
        <v>1020</v>
      </c>
      <c r="BZ19" s="5">
        <f t="shared" si="18"/>
        <v>9.803921568627452</v>
      </c>
      <c r="CA19" s="1">
        <v>2.82</v>
      </c>
      <c r="CC19" s="12">
        <v>490</v>
      </c>
      <c r="CD19" s="5">
        <f t="shared" si="10"/>
        <v>20.408163265306126</v>
      </c>
      <c r="CG19" s="3">
        <v>9.04292</v>
      </c>
      <c r="CH19" s="3">
        <f t="shared" si="19"/>
        <v>0.1371238493760865</v>
      </c>
      <c r="CI19" s="3">
        <v>1.86946</v>
      </c>
      <c r="CN19" s="3">
        <v>43.0827</v>
      </c>
      <c r="CO19" s="3">
        <f t="shared" si="20"/>
        <v>232.1117293020168</v>
      </c>
      <c r="CP19" s="3">
        <v>1.95336</v>
      </c>
      <c r="CU19" s="3">
        <v>77.4961</v>
      </c>
      <c r="CV19" s="9">
        <f t="shared" si="11"/>
        <v>129.03875162750126</v>
      </c>
      <c r="CW19" s="3">
        <v>1.96148</v>
      </c>
      <c r="CX19" s="3"/>
      <c r="CY19" s="3">
        <v>1.634</v>
      </c>
      <c r="CZ19" s="3">
        <f t="shared" si="21"/>
        <v>0.0001634</v>
      </c>
      <c r="DA19" s="11">
        <v>0.9999903</v>
      </c>
      <c r="DC19">
        <v>1226.3</v>
      </c>
      <c r="DD19" s="3">
        <f t="shared" si="22"/>
        <v>8.154611432765229</v>
      </c>
      <c r="DE19">
        <v>0.329268</v>
      </c>
      <c r="DF19"/>
      <c r="DG19">
        <v>7.33218</v>
      </c>
      <c r="DH19" s="3">
        <f t="shared" si="23"/>
        <v>0.16911750666241146</v>
      </c>
      <c r="DI19">
        <v>1.34908</v>
      </c>
      <c r="DK19" s="12">
        <v>212</v>
      </c>
      <c r="DL19" s="5">
        <f t="shared" si="24"/>
        <v>47.16981132075472</v>
      </c>
      <c r="DM19" s="9">
        <v>2.0734</v>
      </c>
    </row>
    <row r="20" spans="1:117" ht="15">
      <c r="A20" s="5">
        <v>1.6932</v>
      </c>
      <c r="B20" s="5">
        <f t="shared" si="0"/>
        <v>1.4419135213389005</v>
      </c>
      <c r="D20" s="5">
        <f t="shared" si="12"/>
        <v>0.9834656980000003</v>
      </c>
      <c r="E20" s="5">
        <f t="shared" si="1"/>
        <v>1.4506277904056646</v>
      </c>
      <c r="G20" s="5">
        <v>0.36502</v>
      </c>
      <c r="H20" s="5">
        <v>1.47469</v>
      </c>
      <c r="J20" s="6">
        <v>1.34008</v>
      </c>
      <c r="K20" s="6">
        <v>1.44674</v>
      </c>
      <c r="M20" s="7">
        <f t="shared" si="13"/>
        <v>4.3</v>
      </c>
      <c r="N20" s="5">
        <f t="shared" si="2"/>
        <v>1.376844873211425</v>
      </c>
      <c r="P20" s="8">
        <f t="shared" si="14"/>
        <v>2.740000000000001</v>
      </c>
      <c r="Q20" s="5">
        <f t="shared" si="3"/>
        <v>1.4247441708429145</v>
      </c>
      <c r="S20" s="9">
        <v>7.43414</v>
      </c>
      <c r="T20" s="9">
        <v>0.545513</v>
      </c>
      <c r="V20" s="1">
        <v>1210</v>
      </c>
      <c r="W20" s="9">
        <f t="shared" si="4"/>
        <v>8.264462809917354</v>
      </c>
      <c r="X20" s="8">
        <v>0.4</v>
      </c>
      <c r="Z20" s="1">
        <v>1130</v>
      </c>
      <c r="AA20" s="9">
        <f t="shared" si="5"/>
        <v>8.849557522123893</v>
      </c>
      <c r="AB20" s="8">
        <v>0.41</v>
      </c>
      <c r="AD20" s="1">
        <v>1150</v>
      </c>
      <c r="AE20" s="9">
        <f t="shared" si="6"/>
        <v>8.695652173913043</v>
      </c>
      <c r="AF20" s="8">
        <v>0.31</v>
      </c>
      <c r="AH20" s="8">
        <v>0.46</v>
      </c>
      <c r="AI20" s="9">
        <v>1.525</v>
      </c>
      <c r="AQ20" s="9">
        <v>947.436</v>
      </c>
      <c r="AR20" s="9">
        <f t="shared" si="7"/>
        <v>10.554802646300118</v>
      </c>
      <c r="AS20" s="9">
        <v>1.93506</v>
      </c>
      <c r="AU20" s="1">
        <v>1050</v>
      </c>
      <c r="AV20" s="9">
        <v>9.523809523809524</v>
      </c>
      <c r="AW20" s="8">
        <v>2.95</v>
      </c>
      <c r="BC20" s="9">
        <v>385.103</v>
      </c>
      <c r="BD20" s="9">
        <f t="shared" si="8"/>
        <v>25.96707893732326</v>
      </c>
      <c r="BE20" s="9">
        <v>2.3838999999999997</v>
      </c>
      <c r="BG20">
        <v>0.107436</v>
      </c>
      <c r="BH20">
        <v>1.62556</v>
      </c>
      <c r="BJ20" s="14">
        <v>8.492</v>
      </c>
      <c r="BK20" s="4">
        <f t="shared" si="16"/>
        <v>0.0008492</v>
      </c>
      <c r="BL20" s="14">
        <v>0.99986</v>
      </c>
      <c r="BN20" s="9">
        <v>8.70319</v>
      </c>
      <c r="BO20" s="9">
        <v>0.40893</v>
      </c>
      <c r="BQ20" s="9">
        <v>463.61</v>
      </c>
      <c r="BR20" s="9">
        <f t="shared" si="9"/>
        <v>21.56985397208861</v>
      </c>
      <c r="BS20" s="9">
        <v>1.55725</v>
      </c>
      <c r="BT20" s="9"/>
      <c r="BU20" s="12">
        <v>410</v>
      </c>
      <c r="BV20" s="5">
        <f t="shared" si="17"/>
        <v>24.390243902439025</v>
      </c>
      <c r="BW20" s="1">
        <v>2.67</v>
      </c>
      <c r="BY20" s="12">
        <v>1030</v>
      </c>
      <c r="BZ20" s="5">
        <f t="shared" si="18"/>
        <v>9.70873786407767</v>
      </c>
      <c r="CA20" s="1">
        <v>3.01</v>
      </c>
      <c r="CC20" s="12">
        <v>500</v>
      </c>
      <c r="CD20" s="5">
        <f t="shared" si="10"/>
        <v>20</v>
      </c>
      <c r="CG20" s="3">
        <v>9.22747</v>
      </c>
      <c r="CH20" s="3">
        <f t="shared" si="19"/>
        <v>0.13438136347232774</v>
      </c>
      <c r="CI20" s="3">
        <v>1.94877</v>
      </c>
      <c r="CN20" s="3">
        <v>44.8872</v>
      </c>
      <c r="CO20" s="3">
        <f t="shared" si="20"/>
        <v>222.78065907430178</v>
      </c>
      <c r="CP20" s="3">
        <v>1.95336</v>
      </c>
      <c r="CU20" s="3">
        <v>82.6394</v>
      </c>
      <c r="CV20" s="9">
        <f t="shared" si="11"/>
        <v>121.00765494425177</v>
      </c>
      <c r="CW20" s="3">
        <v>1.96488</v>
      </c>
      <c r="CX20" s="3"/>
      <c r="CY20" s="3">
        <v>1.673</v>
      </c>
      <c r="CZ20" s="3">
        <f t="shared" si="21"/>
        <v>0.0001673</v>
      </c>
      <c r="DA20" s="11">
        <v>0.9999899</v>
      </c>
      <c r="DC20">
        <v>1191.41</v>
      </c>
      <c r="DD20" s="3">
        <f t="shared" si="22"/>
        <v>8.393416204329323</v>
      </c>
      <c r="DE20">
        <v>0.329268</v>
      </c>
      <c r="DF20"/>
      <c r="DG20">
        <v>7.60079</v>
      </c>
      <c r="DH20" s="3">
        <f t="shared" si="23"/>
        <v>0.16314093666579396</v>
      </c>
      <c r="DI20">
        <v>1.42814</v>
      </c>
      <c r="DK20" s="12">
        <v>213</v>
      </c>
      <c r="DL20" s="5">
        <f t="shared" si="24"/>
        <v>46.948356807511736</v>
      </c>
      <c r="DM20" s="9">
        <v>2.0744</v>
      </c>
    </row>
    <row r="21" spans="1:117" ht="15">
      <c r="A21" s="5">
        <v>1.81307</v>
      </c>
      <c r="B21" s="5">
        <f t="shared" si="0"/>
        <v>1.440357115172379</v>
      </c>
      <c r="D21" s="5">
        <f t="shared" si="12"/>
        <v>1.0426664440000002</v>
      </c>
      <c r="E21" s="5">
        <f t="shared" si="1"/>
        <v>1.4498888229400064</v>
      </c>
      <c r="G21" s="5">
        <v>0.40466</v>
      </c>
      <c r="H21" s="5">
        <v>1.46978</v>
      </c>
      <c r="J21" s="6">
        <v>1.34269</v>
      </c>
      <c r="K21" s="6">
        <v>1.4467</v>
      </c>
      <c r="M21" s="7">
        <f t="shared" si="13"/>
        <v>4.3999999999999995</v>
      </c>
      <c r="N21" s="5">
        <f t="shared" si="2"/>
        <v>1.3723813010053778</v>
      </c>
      <c r="P21" s="8">
        <f t="shared" si="14"/>
        <v>2.840000000000001</v>
      </c>
      <c r="Q21" s="5">
        <f t="shared" si="3"/>
        <v>1.4225000843113498</v>
      </c>
      <c r="S21" s="9">
        <v>7.46193</v>
      </c>
      <c r="T21" s="9">
        <v>0.537926</v>
      </c>
      <c r="V21" s="1">
        <v>1200</v>
      </c>
      <c r="W21" s="9">
        <f t="shared" si="4"/>
        <v>8.333333333333334</v>
      </c>
      <c r="X21" s="8">
        <v>0.43</v>
      </c>
      <c r="Z21" s="1">
        <v>1120</v>
      </c>
      <c r="AA21" s="9">
        <f t="shared" si="5"/>
        <v>8.928571428571429</v>
      </c>
      <c r="AB21" s="8">
        <v>0.52</v>
      </c>
      <c r="AD21" s="1">
        <v>1175</v>
      </c>
      <c r="AE21" s="9">
        <f t="shared" si="6"/>
        <v>8.51063829787234</v>
      </c>
      <c r="AF21" s="8">
        <v>0.36</v>
      </c>
      <c r="AH21" s="8">
        <v>0.48</v>
      </c>
      <c r="AI21" s="9">
        <v>1.52</v>
      </c>
      <c r="AQ21" s="9">
        <v>964.103</v>
      </c>
      <c r="AR21" s="9">
        <f t="shared" si="7"/>
        <v>10.372335735912035</v>
      </c>
      <c r="AS21" s="9">
        <v>2.07792</v>
      </c>
      <c r="AU21" s="1">
        <v>1015</v>
      </c>
      <c r="AV21" s="9">
        <v>9.852216748768473</v>
      </c>
      <c r="AW21" s="8">
        <v>2.74</v>
      </c>
      <c r="BC21" s="9">
        <v>404.12</v>
      </c>
      <c r="BD21" s="9">
        <f t="shared" si="8"/>
        <v>24.745125210333565</v>
      </c>
      <c r="BE21" s="9">
        <v>2.49536</v>
      </c>
      <c r="BG21">
        <v>0.111358</v>
      </c>
      <c r="BH21">
        <v>1.71111</v>
      </c>
      <c r="BJ21" s="14">
        <v>8.694</v>
      </c>
      <c r="BK21" s="4">
        <f t="shared" si="16"/>
        <v>0.0008694000000000001</v>
      </c>
      <c r="BL21" s="14">
        <v>0.99985</v>
      </c>
      <c r="BN21" s="9">
        <v>8.90265</v>
      </c>
      <c r="BO21" s="9">
        <v>0.368865</v>
      </c>
      <c r="BQ21" s="9">
        <v>465.903</v>
      </c>
      <c r="BR21" s="9">
        <f t="shared" si="9"/>
        <v>21.463695232698647</v>
      </c>
      <c r="BS21" s="9">
        <v>1.4542</v>
      </c>
      <c r="BT21" s="9"/>
      <c r="BU21" s="12">
        <v>415</v>
      </c>
      <c r="BV21" s="5">
        <f t="shared" si="17"/>
        <v>24.096385542168676</v>
      </c>
      <c r="BW21" s="1">
        <v>2.67</v>
      </c>
      <c r="BY21" s="12">
        <v>1040</v>
      </c>
      <c r="BZ21" s="5">
        <f t="shared" si="18"/>
        <v>9.615384615384617</v>
      </c>
      <c r="CA21" s="1">
        <v>3.19</v>
      </c>
      <c r="CC21" s="12">
        <v>540</v>
      </c>
      <c r="CD21" s="5">
        <f t="shared" si="10"/>
        <v>18.51851851851852</v>
      </c>
      <c r="CG21" s="3">
        <v>9.41202</v>
      </c>
      <c r="CH21" s="3">
        <f t="shared" si="19"/>
        <v>0.13174642637818448</v>
      </c>
      <c r="CI21" s="3">
        <v>2.02808</v>
      </c>
      <c r="CN21" s="3">
        <v>46.9173</v>
      </c>
      <c r="CO21" s="3">
        <f t="shared" si="20"/>
        <v>213.14099489953603</v>
      </c>
      <c r="CP21" s="3">
        <v>1.95346</v>
      </c>
      <c r="CU21" s="3">
        <v>89.6145</v>
      </c>
      <c r="CV21" s="9">
        <f t="shared" si="11"/>
        <v>111.5890843557683</v>
      </c>
      <c r="CW21" s="3">
        <v>1.9608</v>
      </c>
      <c r="CX21" s="3"/>
      <c r="CY21" s="3">
        <v>1.711</v>
      </c>
      <c r="CZ21" s="3">
        <f t="shared" si="21"/>
        <v>0.0001711</v>
      </c>
      <c r="DA21" s="11">
        <v>0.9999894</v>
      </c>
      <c r="DC21">
        <v>1153.85</v>
      </c>
      <c r="DD21" s="3">
        <f t="shared" si="22"/>
        <v>8.666637777874074</v>
      </c>
      <c r="DE21">
        <v>0.219512</v>
      </c>
      <c r="DF21"/>
      <c r="DG21">
        <v>7.86939</v>
      </c>
      <c r="DH21" s="3">
        <f t="shared" si="23"/>
        <v>0.15757256915720277</v>
      </c>
      <c r="DI21">
        <v>1.50721</v>
      </c>
      <c r="DK21" s="12">
        <v>214</v>
      </c>
      <c r="DL21" s="5">
        <f t="shared" si="24"/>
        <v>46.72897196261682</v>
      </c>
      <c r="DM21" s="9">
        <v>2.0754</v>
      </c>
    </row>
    <row r="22" spans="1:117" ht="15">
      <c r="A22" s="5">
        <v>1.97009</v>
      </c>
      <c r="B22" s="5">
        <f t="shared" si="0"/>
        <v>1.4381830958332924</v>
      </c>
      <c r="D22" s="5">
        <f t="shared" si="12"/>
        <v>1.10186719</v>
      </c>
      <c r="E22" s="5">
        <f t="shared" si="1"/>
        <v>1.4491816700476496</v>
      </c>
      <c r="G22" s="5">
        <v>0.43584</v>
      </c>
      <c r="H22" s="5">
        <v>1.46685</v>
      </c>
      <c r="J22" s="6">
        <v>1.34532</v>
      </c>
      <c r="K22" s="6">
        <v>1.44666</v>
      </c>
      <c r="M22" s="7">
        <f t="shared" si="13"/>
        <v>4.499999999999999</v>
      </c>
      <c r="N22" s="5">
        <f t="shared" si="2"/>
        <v>1.3676969503200525</v>
      </c>
      <c r="P22" s="8">
        <f t="shared" si="14"/>
        <v>2.9400000000000013</v>
      </c>
      <c r="Q22" s="5">
        <f t="shared" si="3"/>
        <v>1.4201388387559397</v>
      </c>
      <c r="S22" s="9">
        <v>7.48972</v>
      </c>
      <c r="T22" s="9">
        <v>0.530339</v>
      </c>
      <c r="V22" s="1">
        <v>1190</v>
      </c>
      <c r="W22" s="9">
        <f t="shared" si="4"/>
        <v>8.403361344537815</v>
      </c>
      <c r="X22" s="8">
        <v>0.45</v>
      </c>
      <c r="Z22" s="1">
        <v>1100</v>
      </c>
      <c r="AA22" s="9">
        <f t="shared" si="5"/>
        <v>9.090909090909092</v>
      </c>
      <c r="AB22" s="8">
        <v>1.5</v>
      </c>
      <c r="AD22" s="1">
        <v>1200</v>
      </c>
      <c r="AE22" s="9">
        <f t="shared" si="6"/>
        <v>8.333333333333334</v>
      </c>
      <c r="AF22" s="8">
        <v>0.38</v>
      </c>
      <c r="AH22" s="8">
        <v>0.5</v>
      </c>
      <c r="AI22" s="9">
        <v>1.515</v>
      </c>
      <c r="AQ22" s="9">
        <v>979.487</v>
      </c>
      <c r="AR22" s="9">
        <f t="shared" si="7"/>
        <v>10.20942595460685</v>
      </c>
      <c r="AS22" s="9">
        <v>2.23377</v>
      </c>
      <c r="AU22" s="1">
        <v>1000</v>
      </c>
      <c r="AV22" s="9">
        <v>10</v>
      </c>
      <c r="AW22" s="8">
        <v>2.42</v>
      </c>
      <c r="BC22" s="9">
        <v>420.761</v>
      </c>
      <c r="BD22" s="9">
        <f t="shared" si="8"/>
        <v>23.76646124521997</v>
      </c>
      <c r="BE22" s="9">
        <v>2.6811100000000003</v>
      </c>
      <c r="BG22">
        <v>0.115423</v>
      </c>
      <c r="BH22">
        <v>1.63333</v>
      </c>
      <c r="BJ22" s="14">
        <v>8.906</v>
      </c>
      <c r="BK22" s="4">
        <f t="shared" si="16"/>
        <v>0.0008906000000000001</v>
      </c>
      <c r="BL22" s="14">
        <v>0.99985</v>
      </c>
      <c r="BN22" s="9">
        <v>9.00999</v>
      </c>
      <c r="BO22" s="9">
        <v>0.471795</v>
      </c>
      <c r="BQ22" s="9">
        <v>468.195</v>
      </c>
      <c r="BR22" s="9">
        <f t="shared" si="9"/>
        <v>21.35862194171232</v>
      </c>
      <c r="BS22" s="9">
        <v>1.33969</v>
      </c>
      <c r="BT22" s="9"/>
      <c r="BU22" s="12">
        <v>420</v>
      </c>
      <c r="BV22" s="5">
        <f t="shared" si="17"/>
        <v>23.80952380952381</v>
      </c>
      <c r="BW22" s="1">
        <v>2.66</v>
      </c>
      <c r="BY22" s="12">
        <v>1045</v>
      </c>
      <c r="BZ22" s="5">
        <f t="shared" si="18"/>
        <v>9.569377990430622</v>
      </c>
      <c r="CC22" s="12">
        <v>550</v>
      </c>
      <c r="CD22" s="5">
        <f t="shared" si="10"/>
        <v>18.181818181818183</v>
      </c>
      <c r="CG22" s="3">
        <v>9.59657</v>
      </c>
      <c r="CH22" s="3">
        <f t="shared" si="19"/>
        <v>0.12921283333524375</v>
      </c>
      <c r="CI22" s="3">
        <v>2.09606</v>
      </c>
      <c r="CN22" s="3">
        <v>48.7218</v>
      </c>
      <c r="CO22" s="3">
        <f t="shared" si="20"/>
        <v>205.2469325845925</v>
      </c>
      <c r="CP22" s="3">
        <v>1.95364</v>
      </c>
      <c r="CY22" s="3">
        <v>1.751</v>
      </c>
      <c r="CZ22" s="3">
        <f t="shared" si="21"/>
        <v>0.0001751</v>
      </c>
      <c r="DA22" s="11">
        <v>0.9999889</v>
      </c>
      <c r="DC22">
        <v>1121.65</v>
      </c>
      <c r="DD22" s="3">
        <f t="shared" si="22"/>
        <v>8.915437079302812</v>
      </c>
      <c r="DE22">
        <v>0.182927</v>
      </c>
      <c r="DF22"/>
      <c r="DG22">
        <v>8.09901</v>
      </c>
      <c r="DH22" s="3">
        <f t="shared" si="23"/>
        <v>0.15310513260262673</v>
      </c>
      <c r="DI22">
        <v>1.58621</v>
      </c>
      <c r="DK22" s="12">
        <v>215</v>
      </c>
      <c r="DL22" s="5">
        <f t="shared" si="24"/>
        <v>46.51162790697674</v>
      </c>
      <c r="DM22" s="9">
        <v>2.0764</v>
      </c>
    </row>
    <row r="23" spans="1:117" ht="15">
      <c r="A23" s="5">
        <v>2.24929</v>
      </c>
      <c r="B23" s="5">
        <f t="shared" si="0"/>
        <v>1.4338829567734115</v>
      </c>
      <c r="D23" s="5">
        <f t="shared" si="12"/>
        <v>1.161067936</v>
      </c>
      <c r="E23" s="5">
        <f t="shared" si="1"/>
        <v>1.4484949402646956</v>
      </c>
      <c r="G23" s="5">
        <v>0.54607</v>
      </c>
      <c r="H23" s="5">
        <v>1.46028</v>
      </c>
      <c r="J23" s="6">
        <v>1.34795</v>
      </c>
      <c r="K23" s="6">
        <v>1.44663</v>
      </c>
      <c r="M23" s="7">
        <f t="shared" si="13"/>
        <v>4.599999999999999</v>
      </c>
      <c r="N23" s="5">
        <f t="shared" si="2"/>
        <v>1.362778609453097</v>
      </c>
      <c r="P23" s="8">
        <f t="shared" si="14"/>
        <v>3.0400000000000014</v>
      </c>
      <c r="Q23" s="5">
        <f t="shared" si="3"/>
        <v>1.417656036286111</v>
      </c>
      <c r="S23" s="9">
        <v>7.51287</v>
      </c>
      <c r="T23" s="9">
        <v>0.522755</v>
      </c>
      <c r="V23" s="1">
        <v>1180</v>
      </c>
      <c r="W23" s="9">
        <f t="shared" si="4"/>
        <v>8.474576271186441</v>
      </c>
      <c r="X23" s="8">
        <v>0.45</v>
      </c>
      <c r="Z23" s="1">
        <v>1090</v>
      </c>
      <c r="AA23" s="9">
        <f t="shared" si="5"/>
        <v>9.174311926605505</v>
      </c>
      <c r="AB23" s="8">
        <v>2.12</v>
      </c>
      <c r="AD23" s="1">
        <v>1250</v>
      </c>
      <c r="AE23" s="9">
        <f t="shared" si="6"/>
        <v>8</v>
      </c>
      <c r="AF23" s="8">
        <v>0.37</v>
      </c>
      <c r="AH23" s="8">
        <v>0.52</v>
      </c>
      <c r="AI23" s="9">
        <v>1.511</v>
      </c>
      <c r="AQ23" s="9">
        <v>993.59</v>
      </c>
      <c r="AR23" s="9">
        <f t="shared" si="7"/>
        <v>10.064513531738443</v>
      </c>
      <c r="AS23" s="9">
        <v>2.41558</v>
      </c>
      <c r="AU23" s="1">
        <v>960</v>
      </c>
      <c r="AV23" s="9">
        <v>10.416666666666666</v>
      </c>
      <c r="AW23" s="8">
        <v>2.03</v>
      </c>
      <c r="BC23" s="9">
        <v>439.778</v>
      </c>
      <c r="BD23" s="9">
        <f t="shared" si="8"/>
        <v>22.738745457935593</v>
      </c>
      <c r="BE23" s="9">
        <v>2.7739900000000004</v>
      </c>
      <c r="BG23">
        <v>0.116811</v>
      </c>
      <c r="BH23">
        <v>1.57111</v>
      </c>
      <c r="BJ23" s="14">
        <v>9.129</v>
      </c>
      <c r="BK23" s="4">
        <f t="shared" si="16"/>
        <v>0.0009128999999999999</v>
      </c>
      <c r="BL23" s="14">
        <v>0.99984</v>
      </c>
      <c r="BN23" s="9">
        <v>9.01301</v>
      </c>
      <c r="BO23" s="9">
        <v>0.534705</v>
      </c>
      <c r="BQ23" s="9">
        <v>470.487</v>
      </c>
      <c r="BR23" s="9">
        <f t="shared" si="9"/>
        <v>21.25457238988537</v>
      </c>
      <c r="BS23" s="9">
        <v>1.23664</v>
      </c>
      <c r="BT23" s="9"/>
      <c r="BU23" s="12">
        <v>430</v>
      </c>
      <c r="BV23" s="5">
        <f t="shared" si="17"/>
        <v>23.25581395348837</v>
      </c>
      <c r="BW23" s="1">
        <v>2.65</v>
      </c>
      <c r="BY23" s="12">
        <v>1050</v>
      </c>
      <c r="BZ23" s="5">
        <f t="shared" si="18"/>
        <v>9.523809523809524</v>
      </c>
      <c r="CA23" s="1">
        <v>3.25</v>
      </c>
      <c r="CC23" s="12">
        <v>580</v>
      </c>
      <c r="CD23" s="5">
        <f t="shared" si="10"/>
        <v>17.241379310344826</v>
      </c>
      <c r="CG23" s="3">
        <v>9.87339</v>
      </c>
      <c r="CH23" s="3">
        <f t="shared" si="19"/>
        <v>0.12559009620809064</v>
      </c>
      <c r="CI23" s="3">
        <v>2.1697</v>
      </c>
      <c r="CN23" s="3">
        <v>50.7519</v>
      </c>
      <c r="CO23" s="3">
        <f t="shared" si="20"/>
        <v>197.03695822225376</v>
      </c>
      <c r="CP23" s="3">
        <v>1.95393</v>
      </c>
      <c r="CY23" s="3">
        <v>1.792</v>
      </c>
      <c r="CZ23" s="3">
        <f t="shared" si="21"/>
        <v>0.0001792</v>
      </c>
      <c r="DA23" s="11">
        <v>0.9999884</v>
      </c>
      <c r="DC23">
        <v>1105.55</v>
      </c>
      <c r="DD23" s="3">
        <f t="shared" si="22"/>
        <v>9.045271584279318</v>
      </c>
      <c r="DE23">
        <v>0.420732</v>
      </c>
      <c r="DF23"/>
      <c r="DG23">
        <v>8.29003</v>
      </c>
      <c r="DH23" s="3">
        <f t="shared" si="23"/>
        <v>0.14957726329096518</v>
      </c>
      <c r="DI23">
        <v>1.65799</v>
      </c>
      <c r="DK23" s="12">
        <v>216</v>
      </c>
      <c r="DL23" s="5">
        <f t="shared" si="24"/>
        <v>46.29629629629629</v>
      </c>
      <c r="DM23" s="9">
        <v>2.0774</v>
      </c>
    </row>
    <row r="24" spans="1:117" ht="15">
      <c r="A24" s="5">
        <v>2.32542</v>
      </c>
      <c r="B24" s="5">
        <f t="shared" si="0"/>
        <v>1.432604105910009</v>
      </c>
      <c r="D24" s="5">
        <f t="shared" si="12"/>
        <v>1.220268682</v>
      </c>
      <c r="E24" s="5">
        <f t="shared" si="1"/>
        <v>1.4478199113853383</v>
      </c>
      <c r="G24" s="5">
        <v>0.578</v>
      </c>
      <c r="H24" s="5">
        <v>1.45899</v>
      </c>
      <c r="J24" s="6">
        <v>1.3506</v>
      </c>
      <c r="K24" s="6">
        <v>1.44659</v>
      </c>
      <c r="M24" s="7">
        <f t="shared" si="13"/>
        <v>4.699999999999998</v>
      </c>
      <c r="N24" s="5">
        <f t="shared" si="2"/>
        <v>1.357611897652144</v>
      </c>
      <c r="P24" s="8">
        <f t="shared" si="14"/>
        <v>3.1400000000000015</v>
      </c>
      <c r="Q24" s="5">
        <f t="shared" si="3"/>
        <v>1.4150469495802966</v>
      </c>
      <c r="S24" s="9">
        <v>7.5453</v>
      </c>
      <c r="T24" s="9">
        <v>0.515166</v>
      </c>
      <c r="V24" s="1">
        <v>1170</v>
      </c>
      <c r="W24" s="9">
        <f t="shared" si="4"/>
        <v>8.547008547008547</v>
      </c>
      <c r="X24" s="8">
        <v>0.44</v>
      </c>
      <c r="Z24" s="1">
        <v>1080</v>
      </c>
      <c r="AA24" s="9">
        <f t="shared" si="5"/>
        <v>9.25925925925926</v>
      </c>
      <c r="AB24" s="8">
        <v>2.4</v>
      </c>
      <c r="AD24" s="1">
        <v>1275</v>
      </c>
      <c r="AE24" s="9">
        <f t="shared" si="6"/>
        <v>7.8431372549019605</v>
      </c>
      <c r="AF24" s="8">
        <v>0.56</v>
      </c>
      <c r="AH24" s="8">
        <v>0.54</v>
      </c>
      <c r="AI24" s="9">
        <v>1.509</v>
      </c>
      <c r="AQ24" s="9">
        <v>1005.13</v>
      </c>
      <c r="AR24" s="9">
        <f t="shared" si="7"/>
        <v>9.948961825833473</v>
      </c>
      <c r="AS24" s="9">
        <v>2.61039</v>
      </c>
      <c r="AU24" s="1">
        <v>940</v>
      </c>
      <c r="AV24" s="9">
        <v>10.638297872340425</v>
      </c>
      <c r="AW24" s="8">
        <v>1.9</v>
      </c>
      <c r="BC24" s="9">
        <v>451.664</v>
      </c>
      <c r="BD24" s="9">
        <f t="shared" si="8"/>
        <v>22.14035212016012</v>
      </c>
      <c r="BE24" s="9">
        <v>2.6253900000000003</v>
      </c>
      <c r="BG24">
        <v>0.118215</v>
      </c>
      <c r="BH24">
        <v>1.50889</v>
      </c>
      <c r="BJ24" s="14">
        <v>9.35</v>
      </c>
      <c r="BK24" s="4">
        <f t="shared" si="16"/>
        <v>0.000935</v>
      </c>
      <c r="BL24" s="14">
        <v>0.99983</v>
      </c>
      <c r="BN24" s="9">
        <v>9.01686</v>
      </c>
      <c r="BO24" s="9">
        <v>0.614774</v>
      </c>
      <c r="BQ24" s="9">
        <v>472.779</v>
      </c>
      <c r="BR24" s="9">
        <f t="shared" si="9"/>
        <v>21.1515316881672</v>
      </c>
      <c r="BS24" s="9">
        <v>1.12214</v>
      </c>
      <c r="BT24" s="9"/>
      <c r="BU24" s="12">
        <v>433</v>
      </c>
      <c r="BV24" s="5">
        <f t="shared" si="17"/>
        <v>23.094688221709006</v>
      </c>
      <c r="BY24" s="12">
        <v>1060</v>
      </c>
      <c r="BZ24" s="5">
        <f t="shared" si="18"/>
        <v>9.433962264150944</v>
      </c>
      <c r="CA24" s="1">
        <v>3.24</v>
      </c>
      <c r="CC24" s="12">
        <v>590</v>
      </c>
      <c r="CD24" s="5">
        <f t="shared" si="10"/>
        <v>16.949152542372882</v>
      </c>
      <c r="CG24" s="3">
        <v>10.0579</v>
      </c>
      <c r="CH24" s="3">
        <f t="shared" si="19"/>
        <v>0.1232861730579942</v>
      </c>
      <c r="CI24" s="3">
        <v>2.20936</v>
      </c>
      <c r="CN24" s="3">
        <v>52.782</v>
      </c>
      <c r="CO24" s="3">
        <f t="shared" si="20"/>
        <v>189.45852752832405</v>
      </c>
      <c r="CP24" s="3">
        <v>1.95421</v>
      </c>
      <c r="CY24" s="3">
        <v>1.834</v>
      </c>
      <c r="CZ24" s="3">
        <f t="shared" si="21"/>
        <v>0.0001834</v>
      </c>
      <c r="DA24" s="11">
        <v>0.9999878</v>
      </c>
      <c r="DC24">
        <v>1100.18</v>
      </c>
      <c r="DD24" s="3">
        <f t="shared" si="22"/>
        <v>9.089421730989475</v>
      </c>
      <c r="DE24">
        <v>0.713415</v>
      </c>
      <c r="DF24"/>
      <c r="DG24">
        <v>8.48183</v>
      </c>
      <c r="DH24" s="3">
        <f t="shared" si="23"/>
        <v>0.1461948659664247</v>
      </c>
      <c r="DI24">
        <v>1.71549</v>
      </c>
      <c r="DK24" s="12">
        <v>217</v>
      </c>
      <c r="DL24" s="5">
        <f t="shared" si="24"/>
        <v>46.08294930875576</v>
      </c>
      <c r="DM24" s="9">
        <v>2.0784</v>
      </c>
    </row>
    <row r="25" spans="1:117" ht="15">
      <c r="A25" s="5"/>
      <c r="B25" s="5"/>
      <c r="D25" s="5">
        <f t="shared" si="12"/>
        <v>1.2794694279999999</v>
      </c>
      <c r="E25" s="5">
        <f t="shared" si="1"/>
        <v>1.4471497927230677</v>
      </c>
      <c r="G25" s="5">
        <v>1.01398</v>
      </c>
      <c r="H25" s="5">
        <v>1.45039</v>
      </c>
      <c r="J25" s="6">
        <v>1.35325</v>
      </c>
      <c r="K25" s="6">
        <v>1.44655</v>
      </c>
      <c r="M25" s="7">
        <f t="shared" si="13"/>
        <v>4.799999999999998</v>
      </c>
      <c r="N25" s="5">
        <f t="shared" si="2"/>
        <v>1.3521811331183085</v>
      </c>
      <c r="P25" s="8">
        <f t="shared" si="14"/>
        <v>3.2400000000000015</v>
      </c>
      <c r="Q25" s="5">
        <f t="shared" si="3"/>
        <v>1.4123064870750777</v>
      </c>
      <c r="S25" s="9">
        <v>7.57773</v>
      </c>
      <c r="T25" s="9">
        <v>0.507577</v>
      </c>
      <c r="V25" s="1">
        <v>1160</v>
      </c>
      <c r="W25" s="9">
        <f t="shared" si="4"/>
        <v>8.620689655172413</v>
      </c>
      <c r="X25" s="8">
        <v>0.43</v>
      </c>
      <c r="Z25" s="1">
        <v>1070</v>
      </c>
      <c r="AA25" s="9">
        <f t="shared" si="5"/>
        <v>9.345794392523365</v>
      </c>
      <c r="AB25" s="8">
        <v>2.62</v>
      </c>
      <c r="AH25" s="8">
        <v>0.56</v>
      </c>
      <c r="AI25" s="9">
        <v>1.505</v>
      </c>
      <c r="AQ25" s="9">
        <v>1019.23</v>
      </c>
      <c r="AR25" s="9">
        <f t="shared" si="7"/>
        <v>9.811328159492952</v>
      </c>
      <c r="AS25" s="9">
        <v>2.81818</v>
      </c>
      <c r="AU25" s="1">
        <v>920</v>
      </c>
      <c r="AV25" s="9">
        <v>10.869565217391305</v>
      </c>
      <c r="AW25" s="8">
        <v>1.81</v>
      </c>
      <c r="BC25" s="9">
        <v>456.418</v>
      </c>
      <c r="BD25" s="9">
        <f t="shared" si="8"/>
        <v>21.909740632490394</v>
      </c>
      <c r="BE25" s="9">
        <v>2.43963</v>
      </c>
      <c r="BG25">
        <v>0.119636</v>
      </c>
      <c r="BH25">
        <v>1.61778</v>
      </c>
      <c r="BJ25" s="14">
        <v>9.581</v>
      </c>
      <c r="BK25" s="4">
        <f t="shared" si="16"/>
        <v>0.0009580999999999999</v>
      </c>
      <c r="BL25" s="14">
        <v>0.99982</v>
      </c>
      <c r="BN25" s="9">
        <v>9.02071</v>
      </c>
      <c r="BO25" s="9">
        <v>0.694842</v>
      </c>
      <c r="BQ25" s="9">
        <v>475.072</v>
      </c>
      <c r="BR25" s="9">
        <f t="shared" si="9"/>
        <v>21.049440926848984</v>
      </c>
      <c r="BS25" s="9">
        <v>1.00763</v>
      </c>
      <c r="BT25" s="9"/>
      <c r="BU25" s="12">
        <v>440</v>
      </c>
      <c r="BV25" s="5">
        <f t="shared" si="17"/>
        <v>22.727272727272727</v>
      </c>
      <c r="BW25" s="1">
        <v>2.62</v>
      </c>
      <c r="BY25" s="12">
        <v>1070</v>
      </c>
      <c r="BZ25" s="5">
        <f t="shared" si="18"/>
        <v>9.345794392523365</v>
      </c>
      <c r="CA25" s="1">
        <v>2.99</v>
      </c>
      <c r="CC25" s="12">
        <v>740</v>
      </c>
      <c r="CD25" s="5">
        <f t="shared" si="10"/>
        <v>13.513513513513514</v>
      </c>
      <c r="CG25" s="3">
        <v>10.3348</v>
      </c>
      <c r="CH25" s="3">
        <f t="shared" si="19"/>
        <v>0.1199829701590742</v>
      </c>
      <c r="CI25" s="3">
        <v>2.11305</v>
      </c>
      <c r="CN25" s="3">
        <v>54.5865</v>
      </c>
      <c r="CO25" s="3">
        <f t="shared" si="20"/>
        <v>183.1954787355848</v>
      </c>
      <c r="CP25" s="3">
        <v>1.95449</v>
      </c>
      <c r="CY25" s="3">
        <v>1.877</v>
      </c>
      <c r="CZ25" s="3">
        <f t="shared" si="21"/>
        <v>0.0001877</v>
      </c>
      <c r="DA25" s="11">
        <v>0.9999872</v>
      </c>
      <c r="DC25">
        <v>1094.81</v>
      </c>
      <c r="DD25" s="3">
        <f t="shared" si="22"/>
        <v>9.134004987166723</v>
      </c>
      <c r="DE25">
        <v>1.04268</v>
      </c>
      <c r="DF25"/>
      <c r="DG25">
        <v>8.71106</v>
      </c>
      <c r="DH25" s="3">
        <f t="shared" si="23"/>
        <v>0.1423477739792861</v>
      </c>
      <c r="DI25">
        <v>1.80162</v>
      </c>
      <c r="DK25" s="12">
        <v>218</v>
      </c>
      <c r="DL25" s="5">
        <f t="shared" si="24"/>
        <v>45.87155963302752</v>
      </c>
      <c r="DM25" s="9">
        <v>2.0794</v>
      </c>
    </row>
    <row r="26" spans="1:117" ht="15">
      <c r="A26" s="5">
        <v>3.2432</v>
      </c>
      <c r="B26" s="5">
        <f aca="true" t="shared" si="25" ref="B26:B31">SQRT(2.978645+0.008777808/(A26*A26-0.010609)-84.06224/(96-A26*A26))</f>
        <v>1.4128288147139678</v>
      </c>
      <c r="D26" s="5">
        <f t="shared" si="12"/>
        <v>1.3386701739999998</v>
      </c>
      <c r="E26" s="5">
        <f t="shared" si="1"/>
        <v>1.4464792138769371</v>
      </c>
      <c r="G26" s="5">
        <v>1.12866</v>
      </c>
      <c r="H26" s="5">
        <v>1.44903</v>
      </c>
      <c r="J26" s="6">
        <v>1.35592</v>
      </c>
      <c r="K26" s="6">
        <v>1.44651</v>
      </c>
      <c r="M26" s="7">
        <f t="shared" si="13"/>
        <v>4.899999999999998</v>
      </c>
      <c r="N26" s="5">
        <f t="shared" si="2"/>
        <v>1.3464691826092026</v>
      </c>
      <c r="P26" s="8">
        <f t="shared" si="14"/>
        <v>3.3400000000000016</v>
      </c>
      <c r="Q26" s="5">
        <f t="shared" si="3"/>
        <v>1.4094291590807637</v>
      </c>
      <c r="S26" s="9">
        <v>7.61479</v>
      </c>
      <c r="T26" s="9">
        <v>0.499985</v>
      </c>
      <c r="V26" s="1">
        <v>1150</v>
      </c>
      <c r="W26" s="9">
        <f t="shared" si="4"/>
        <v>8.695652173913043</v>
      </c>
      <c r="X26" s="8">
        <v>0.39</v>
      </c>
      <c r="Z26" s="1">
        <v>1060</v>
      </c>
      <c r="AA26" s="9">
        <f t="shared" si="5"/>
        <v>9.433962264150944</v>
      </c>
      <c r="AB26" s="8">
        <v>2.83</v>
      </c>
      <c r="AH26" s="8">
        <v>0.58</v>
      </c>
      <c r="AI26" s="9">
        <v>1.507</v>
      </c>
      <c r="AQ26" s="9">
        <v>1028.21</v>
      </c>
      <c r="AR26" s="9">
        <f t="shared" si="7"/>
        <v>9.725639703951526</v>
      </c>
      <c r="AS26" s="9">
        <v>3</v>
      </c>
      <c r="AU26" s="1">
        <v>901</v>
      </c>
      <c r="AV26" s="9">
        <v>11.098779134295228</v>
      </c>
      <c r="AW26" s="8">
        <v>1.77</v>
      </c>
      <c r="BC26" s="9">
        <v>461.173</v>
      </c>
      <c r="BD26" s="9">
        <f t="shared" si="8"/>
        <v>21.68383665132174</v>
      </c>
      <c r="BE26" s="9">
        <v>2.2167199999999996</v>
      </c>
      <c r="BG26">
        <v>0.121075</v>
      </c>
      <c r="BH26">
        <v>1.71111</v>
      </c>
      <c r="BJ26" s="14">
        <v>9.816</v>
      </c>
      <c r="BK26" s="4">
        <f t="shared" si="16"/>
        <v>0.0009816</v>
      </c>
      <c r="BL26" s="14">
        <v>0.99981</v>
      </c>
      <c r="BN26" s="9">
        <v>9.02511</v>
      </c>
      <c r="BO26" s="9">
        <v>0.786349</v>
      </c>
      <c r="BQ26" s="9">
        <v>477.937</v>
      </c>
      <c r="BR26" s="9">
        <f t="shared" si="9"/>
        <v>20.923259760177597</v>
      </c>
      <c r="BS26" s="9">
        <v>0.916031</v>
      </c>
      <c r="BT26" s="9"/>
      <c r="BU26" s="12">
        <v>450</v>
      </c>
      <c r="BV26" s="5">
        <f t="shared" si="17"/>
        <v>22.22222222222222</v>
      </c>
      <c r="BW26" s="1">
        <v>2.56</v>
      </c>
      <c r="BY26" s="12">
        <v>1080</v>
      </c>
      <c r="BZ26" s="5">
        <f t="shared" si="18"/>
        <v>9.25925925925926</v>
      </c>
      <c r="CA26" s="1">
        <v>2.64</v>
      </c>
      <c r="CC26" s="12">
        <v>800</v>
      </c>
      <c r="CD26" s="5">
        <f t="shared" si="10"/>
        <v>12.5</v>
      </c>
      <c r="CG26" s="3">
        <v>10.3348</v>
      </c>
      <c r="CH26" s="3">
        <f t="shared" si="19"/>
        <v>0.1199829701590742</v>
      </c>
      <c r="CI26" s="3">
        <v>1.99975</v>
      </c>
      <c r="CN26" s="3">
        <v>56.6165</v>
      </c>
      <c r="CO26" s="3">
        <f t="shared" si="20"/>
        <v>176.6269550396086</v>
      </c>
      <c r="CP26" s="3">
        <v>1.95467</v>
      </c>
      <c r="CY26" s="3">
        <v>1.92</v>
      </c>
      <c r="CZ26" s="3">
        <f t="shared" si="21"/>
        <v>0.000192</v>
      </c>
      <c r="DA26" s="11">
        <v>0.9999866</v>
      </c>
      <c r="DC26">
        <v>1089.45</v>
      </c>
      <c r="DD26" s="3">
        <f t="shared" si="22"/>
        <v>9.178943503602735</v>
      </c>
      <c r="DE26">
        <v>1.29878</v>
      </c>
      <c r="DF26"/>
      <c r="DG26">
        <v>8.79761</v>
      </c>
      <c r="DH26" s="3">
        <f t="shared" si="23"/>
        <v>0.14094737093369675</v>
      </c>
      <c r="DI26">
        <v>1.64463</v>
      </c>
      <c r="DK26" s="12">
        <v>219</v>
      </c>
      <c r="DL26" s="5">
        <f t="shared" si="24"/>
        <v>45.662100456621005</v>
      </c>
      <c r="DM26" s="9">
        <v>2.0805</v>
      </c>
    </row>
    <row r="27" spans="1:117" ht="15">
      <c r="A27" s="5">
        <v>3.2666</v>
      </c>
      <c r="B27" s="5">
        <f t="shared" si="25"/>
        <v>1.4122031625785054</v>
      </c>
      <c r="D27" s="5">
        <f t="shared" si="12"/>
        <v>1.3978709199999997</v>
      </c>
      <c r="E27" s="5">
        <f t="shared" si="1"/>
        <v>1.445803863724524</v>
      </c>
      <c r="G27" s="5">
        <v>1.254</v>
      </c>
      <c r="H27" s="5">
        <v>1.44772</v>
      </c>
      <c r="J27" s="6">
        <v>1.3586</v>
      </c>
      <c r="K27" s="6">
        <v>1.44647</v>
      </c>
      <c r="M27" s="7">
        <f t="shared" si="13"/>
        <v>4.999999999999997</v>
      </c>
      <c r="N27" s="5">
        <f t="shared" si="2"/>
        <v>1.340457289491437</v>
      </c>
      <c r="P27" s="8">
        <f t="shared" si="14"/>
        <v>3.4400000000000017</v>
      </c>
      <c r="Q27" s="5">
        <f t="shared" si="3"/>
        <v>1.4064090429331098</v>
      </c>
      <c r="S27" s="9">
        <v>7.65186</v>
      </c>
      <c r="T27" s="9">
        <v>0.492393</v>
      </c>
      <c r="V27" s="1">
        <v>1140</v>
      </c>
      <c r="W27" s="9">
        <f t="shared" si="4"/>
        <v>8.771929824561404</v>
      </c>
      <c r="X27" s="8">
        <v>0.35</v>
      </c>
      <c r="Z27" s="1">
        <v>1050</v>
      </c>
      <c r="AA27" s="9">
        <f t="shared" si="5"/>
        <v>9.523809523809524</v>
      </c>
      <c r="AB27" s="8">
        <v>2.98</v>
      </c>
      <c r="AH27" s="8">
        <v>0.6</v>
      </c>
      <c r="AI27" s="9">
        <v>1.509</v>
      </c>
      <c r="AQ27" s="9">
        <v>1041.03</v>
      </c>
      <c r="AR27" s="9">
        <f t="shared" si="7"/>
        <v>9.605871108421468</v>
      </c>
      <c r="AS27" s="9">
        <v>3.19481</v>
      </c>
      <c r="AU27" s="1">
        <v>885</v>
      </c>
      <c r="AV27" s="9">
        <v>11.299435028248588</v>
      </c>
      <c r="AW27" s="8">
        <v>1.71</v>
      </c>
      <c r="BC27" s="9">
        <v>463.55</v>
      </c>
      <c r="BD27" s="9">
        <f t="shared" si="8"/>
        <v>21.5726458850178</v>
      </c>
      <c r="BE27" s="9">
        <v>2.0123800000000003</v>
      </c>
      <c r="BG27">
        <v>0.119636</v>
      </c>
      <c r="BH27">
        <v>1.79667</v>
      </c>
      <c r="BJ27" s="14">
        <v>10.05</v>
      </c>
      <c r="BK27" s="4">
        <f t="shared" si="16"/>
        <v>0.001005</v>
      </c>
      <c r="BL27" s="14">
        <v>0.99981</v>
      </c>
      <c r="BN27" s="9">
        <v>8.92765</v>
      </c>
      <c r="BO27" s="9">
        <v>0.895028</v>
      </c>
      <c r="BQ27" s="9">
        <v>481.375</v>
      </c>
      <c r="BR27" s="9">
        <f t="shared" si="9"/>
        <v>20.773824980524537</v>
      </c>
      <c r="BS27" s="9">
        <v>0.847328</v>
      </c>
      <c r="BT27" s="9"/>
      <c r="BU27" s="12">
        <v>455</v>
      </c>
      <c r="BV27" s="5">
        <f t="shared" si="17"/>
        <v>21.978021978021978</v>
      </c>
      <c r="BW27" s="1">
        <v>2.43</v>
      </c>
      <c r="BY27" s="12">
        <v>1090</v>
      </c>
      <c r="BZ27" s="5">
        <f t="shared" si="18"/>
        <v>9.174311926605505</v>
      </c>
      <c r="CA27" s="1">
        <v>2.07</v>
      </c>
      <c r="CC27" s="12">
        <v>860</v>
      </c>
      <c r="CD27" s="5">
        <f t="shared" si="10"/>
        <v>11.627906976744185</v>
      </c>
      <c r="CG27" s="3">
        <v>10.427</v>
      </c>
      <c r="CH27" s="3">
        <f t="shared" si="19"/>
        <v>0.11892202934688789</v>
      </c>
      <c r="CI27" s="3">
        <v>1.92044</v>
      </c>
      <c r="CN27" s="3">
        <v>58.8722</v>
      </c>
      <c r="CO27" s="3">
        <f t="shared" si="20"/>
        <v>169.85945828421563</v>
      </c>
      <c r="CP27" s="3">
        <v>1.95467</v>
      </c>
      <c r="CY27" s="3">
        <v>1.965</v>
      </c>
      <c r="CZ27" s="3">
        <f t="shared" si="21"/>
        <v>0.0001965</v>
      </c>
      <c r="DA27" s="11">
        <v>0.999986</v>
      </c>
      <c r="DC27">
        <v>1081.4</v>
      </c>
      <c r="DD27" s="3">
        <f t="shared" si="22"/>
        <v>9.24727205474385</v>
      </c>
      <c r="DE27">
        <v>1.55488</v>
      </c>
      <c r="DF27"/>
      <c r="DG27">
        <v>8.88025</v>
      </c>
      <c r="DH27" s="3">
        <f t="shared" si="23"/>
        <v>0.13963570845415388</v>
      </c>
      <c r="DI27">
        <v>1.55906</v>
      </c>
      <c r="DK27" s="12">
        <v>220</v>
      </c>
      <c r="DL27" s="5">
        <f t="shared" si="24"/>
        <v>45.45454545454545</v>
      </c>
      <c r="DM27" s="9">
        <v>2.0815</v>
      </c>
    </row>
    <row r="28" spans="1:117" ht="15">
      <c r="A28" s="5">
        <v>3.3033</v>
      </c>
      <c r="B28" s="5">
        <f t="shared" si="25"/>
        <v>1.4112079676852674</v>
      </c>
      <c r="D28" s="5">
        <f t="shared" si="12"/>
        <v>1.4570716659999996</v>
      </c>
      <c r="E28" s="5">
        <f t="shared" si="1"/>
        <v>1.4451202311247664</v>
      </c>
      <c r="G28" s="5">
        <v>1.36728</v>
      </c>
      <c r="H28" s="5">
        <v>1.44635</v>
      </c>
      <c r="J28" s="6">
        <v>1.36129</v>
      </c>
      <c r="K28" s="6">
        <v>1.44644</v>
      </c>
      <c r="M28" s="7">
        <f t="shared" si="13"/>
        <v>5.099999999999997</v>
      </c>
      <c r="N28" s="5">
        <f t="shared" si="2"/>
        <v>1.334124876460734</v>
      </c>
      <c r="P28" s="8">
        <f t="shared" si="14"/>
        <v>3.540000000000002</v>
      </c>
      <c r="Q28" s="5">
        <f t="shared" si="3"/>
        <v>1.4032397458442598</v>
      </c>
      <c r="S28" s="9">
        <v>7.71211</v>
      </c>
      <c r="T28" s="9">
        <v>0.488574</v>
      </c>
      <c r="V28" s="1">
        <v>1130</v>
      </c>
      <c r="W28" s="9">
        <f t="shared" si="4"/>
        <v>8.849557522123893</v>
      </c>
      <c r="X28" s="8">
        <v>0.32</v>
      </c>
      <c r="Z28" s="1">
        <v>1040</v>
      </c>
      <c r="AA28" s="9">
        <f t="shared" si="5"/>
        <v>9.615384615384617</v>
      </c>
      <c r="AB28" s="8">
        <v>3.01</v>
      </c>
      <c r="AH28" s="8">
        <v>0.62</v>
      </c>
      <c r="AI28" s="9">
        <v>1.509</v>
      </c>
      <c r="AQ28" s="9">
        <v>1052.56</v>
      </c>
      <c r="AR28" s="9">
        <f t="shared" si="7"/>
        <v>9.500646043930988</v>
      </c>
      <c r="AS28" s="9">
        <v>3.36364</v>
      </c>
      <c r="AU28" s="1">
        <v>870</v>
      </c>
      <c r="AV28" s="9">
        <v>11.494252873563218</v>
      </c>
      <c r="AW28" s="8">
        <v>1.69</v>
      </c>
      <c r="BC28" s="9">
        <v>465.927</v>
      </c>
      <c r="BD28" s="9">
        <f t="shared" si="8"/>
        <v>21.462589633139952</v>
      </c>
      <c r="BE28" s="9">
        <v>1.7894700000000001</v>
      </c>
      <c r="BG28">
        <v>0.119636</v>
      </c>
      <c r="BH28">
        <v>1.91333</v>
      </c>
      <c r="BJ28" s="14">
        <v>10.3</v>
      </c>
      <c r="BK28" s="4">
        <f t="shared" si="16"/>
        <v>0.00103</v>
      </c>
      <c r="BL28" s="14">
        <v>0.9998</v>
      </c>
      <c r="BN28" s="9">
        <v>8.93255</v>
      </c>
      <c r="BO28" s="9">
        <v>0.997973</v>
      </c>
      <c r="BQ28" s="9">
        <v>485.96</v>
      </c>
      <c r="BR28" s="9">
        <f t="shared" si="9"/>
        <v>20.577825335418556</v>
      </c>
      <c r="BS28" s="9">
        <v>0.778626</v>
      </c>
      <c r="BT28" s="9"/>
      <c r="BU28" s="12">
        <v>460</v>
      </c>
      <c r="BV28" s="5">
        <f t="shared" si="17"/>
        <v>21.73913043478261</v>
      </c>
      <c r="BW28" s="1">
        <v>2.07</v>
      </c>
      <c r="BY28" s="12">
        <v>1095</v>
      </c>
      <c r="BZ28" s="5">
        <f t="shared" si="18"/>
        <v>9.132420091324201</v>
      </c>
      <c r="CC28" s="1">
        <v>870</v>
      </c>
      <c r="CD28" s="5">
        <f t="shared" si="10"/>
        <v>11.494252873563218</v>
      </c>
      <c r="CE28" s="1">
        <v>1.79</v>
      </c>
      <c r="CG28" s="3">
        <v>10.427</v>
      </c>
      <c r="CH28" s="3">
        <f t="shared" si="19"/>
        <v>0.11892202934688789</v>
      </c>
      <c r="CI28" s="3">
        <v>1.8468</v>
      </c>
      <c r="CN28" s="3">
        <v>60.4511</v>
      </c>
      <c r="CO28" s="3">
        <f t="shared" si="20"/>
        <v>165.42296169962168</v>
      </c>
      <c r="CP28" s="3">
        <v>1.95495</v>
      </c>
      <c r="CY28" s="3">
        <v>2.011</v>
      </c>
      <c r="CZ28" s="3">
        <f t="shared" si="21"/>
        <v>0.0002011</v>
      </c>
      <c r="DA28" s="11">
        <v>0.9999853</v>
      </c>
      <c r="DC28">
        <v>1076.03</v>
      </c>
      <c r="DD28" s="3">
        <f t="shared" si="22"/>
        <v>9.293421187141623</v>
      </c>
      <c r="DE28">
        <v>1.88415</v>
      </c>
      <c r="DF28"/>
      <c r="DG28">
        <v>8.92509</v>
      </c>
      <c r="DH28" s="3">
        <f t="shared" si="23"/>
        <v>0.13893417321281912</v>
      </c>
      <c r="DI28">
        <v>1.452</v>
      </c>
      <c r="DK28" s="12">
        <v>221</v>
      </c>
      <c r="DL28" s="5">
        <f t="shared" si="24"/>
        <v>45.248868778280546</v>
      </c>
      <c r="DM28" s="9">
        <v>2.0825</v>
      </c>
    </row>
    <row r="29" spans="1:117" ht="15">
      <c r="A29" s="5">
        <v>3.3293</v>
      </c>
      <c r="B29" s="5">
        <f t="shared" si="25"/>
        <v>1.4104924911402874</v>
      </c>
      <c r="D29" s="5">
        <f t="shared" si="12"/>
        <v>1.5162724119999995</v>
      </c>
      <c r="E29" s="5">
        <f t="shared" si="1"/>
        <v>1.4444254157733796</v>
      </c>
      <c r="G29" s="5">
        <v>1.47</v>
      </c>
      <c r="H29" s="5">
        <v>1.44524</v>
      </c>
      <c r="J29" s="6">
        <v>1.36399</v>
      </c>
      <c r="K29" s="6">
        <v>1.4464</v>
      </c>
      <c r="M29" s="7">
        <f t="shared" si="13"/>
        <v>5.199999999999997</v>
      </c>
      <c r="N29" s="5">
        <f t="shared" si="2"/>
        <v>1.3274493183653913</v>
      </c>
      <c r="P29" s="8">
        <f t="shared" si="14"/>
        <v>3.640000000000002</v>
      </c>
      <c r="Q29" s="5">
        <f t="shared" si="3"/>
        <v>1.3999143644221537</v>
      </c>
      <c r="S29" s="9">
        <v>7.77699</v>
      </c>
      <c r="T29" s="9">
        <v>0.480966</v>
      </c>
      <c r="V29" s="1">
        <v>1120</v>
      </c>
      <c r="W29" s="9">
        <f t="shared" si="4"/>
        <v>8.928571428571429</v>
      </c>
      <c r="X29" s="8">
        <v>0.38</v>
      </c>
      <c r="Z29" s="1">
        <v>1020</v>
      </c>
      <c r="AA29" s="9">
        <f t="shared" si="5"/>
        <v>9.803921568627452</v>
      </c>
      <c r="AB29" s="8">
        <v>2.87</v>
      </c>
      <c r="AH29" s="8">
        <v>0.64</v>
      </c>
      <c r="AI29" s="9">
        <v>1.51</v>
      </c>
      <c r="AQ29" s="9">
        <v>1067.95</v>
      </c>
      <c r="AR29" s="9">
        <f t="shared" si="7"/>
        <v>9.36373425722178</v>
      </c>
      <c r="AS29" s="9">
        <v>3.37662</v>
      </c>
      <c r="AU29" s="1">
        <v>862</v>
      </c>
      <c r="AV29" s="9">
        <v>11.600928074245939</v>
      </c>
      <c r="AW29" s="8">
        <v>1.68</v>
      </c>
      <c r="BC29" s="9">
        <v>465.927</v>
      </c>
      <c r="BD29" s="9">
        <f t="shared" si="8"/>
        <v>21.462589633139952</v>
      </c>
      <c r="BE29" s="9">
        <v>1.58514</v>
      </c>
      <c r="BG29">
        <v>0.119636</v>
      </c>
      <c r="BH29">
        <v>2.03778</v>
      </c>
      <c r="BJ29" s="14">
        <v>10.55</v>
      </c>
      <c r="BK29" s="4">
        <f t="shared" si="16"/>
        <v>0.0010550000000000002</v>
      </c>
      <c r="BL29" s="14">
        <v>0.99979</v>
      </c>
      <c r="BN29" s="9">
        <v>8.93745</v>
      </c>
      <c r="BO29" s="9">
        <v>1.10092</v>
      </c>
      <c r="BQ29" s="9">
        <v>491.117</v>
      </c>
      <c r="BR29" s="9">
        <f t="shared" si="9"/>
        <v>20.36174679353392</v>
      </c>
      <c r="BS29" s="9">
        <v>0.721374</v>
      </c>
      <c r="BT29" s="9"/>
      <c r="BU29" s="12">
        <v>465</v>
      </c>
      <c r="BV29" s="5">
        <f t="shared" si="17"/>
        <v>21.50537634408602</v>
      </c>
      <c r="BW29" s="1">
        <v>1.56</v>
      </c>
      <c r="BY29" s="12">
        <v>1100</v>
      </c>
      <c r="BZ29" s="5">
        <f t="shared" si="18"/>
        <v>9.090909090909092</v>
      </c>
      <c r="CA29" s="1">
        <v>1.5</v>
      </c>
      <c r="CC29" s="1">
        <v>880</v>
      </c>
      <c r="CD29" s="5">
        <f t="shared" si="10"/>
        <v>11.363636363636363</v>
      </c>
      <c r="CE29" s="8">
        <v>1.84</v>
      </c>
      <c r="CF29" s="13"/>
      <c r="CG29" s="3">
        <v>10.427</v>
      </c>
      <c r="CH29" s="3">
        <f t="shared" si="19"/>
        <v>0.11892202934688789</v>
      </c>
      <c r="CI29" s="3">
        <v>1.77315</v>
      </c>
      <c r="CJ29" s="13"/>
      <c r="CM29" s="13"/>
      <c r="CN29" s="3">
        <v>62.4812</v>
      </c>
      <c r="CO29" s="3">
        <f t="shared" si="20"/>
        <v>160.04814248125834</v>
      </c>
      <c r="CP29" s="3">
        <v>1.95523</v>
      </c>
      <c r="CQ29" s="13"/>
      <c r="CR29" s="13"/>
      <c r="CS29" s="13"/>
      <c r="CT29" s="13"/>
      <c r="CY29" s="3">
        <v>2.058</v>
      </c>
      <c r="CZ29" s="3">
        <f t="shared" si="21"/>
        <v>0.0002058</v>
      </c>
      <c r="DA29" s="11">
        <v>0.9999846</v>
      </c>
      <c r="DC29">
        <v>1070.66</v>
      </c>
      <c r="DD29" s="3">
        <f t="shared" si="22"/>
        <v>9.34003325051837</v>
      </c>
      <c r="DE29">
        <v>2.15854</v>
      </c>
      <c r="DF29"/>
      <c r="DG29">
        <v>8.96992</v>
      </c>
      <c r="DH29" s="3">
        <f t="shared" si="23"/>
        <v>0.13823980592914986</v>
      </c>
      <c r="DI29">
        <v>1.34493</v>
      </c>
      <c r="DK29" s="12">
        <v>222</v>
      </c>
      <c r="DL29" s="5">
        <f t="shared" si="24"/>
        <v>45.04504504504504</v>
      </c>
      <c r="DM29" s="9">
        <v>2.0836</v>
      </c>
    </row>
    <row r="30" spans="1:117" ht="15">
      <c r="A30" s="5">
        <v>3.4188</v>
      </c>
      <c r="B30" s="5">
        <f t="shared" si="25"/>
        <v>1.4079619039454219</v>
      </c>
      <c r="D30" s="5">
        <f t="shared" si="12"/>
        <v>1.5754731579999994</v>
      </c>
      <c r="E30" s="5">
        <f t="shared" si="1"/>
        <v>1.443716988265687</v>
      </c>
      <c r="G30" s="5">
        <v>1.52952</v>
      </c>
      <c r="H30" s="5">
        <v>1.44444</v>
      </c>
      <c r="J30" s="6">
        <v>1.36671</v>
      </c>
      <c r="K30" s="6">
        <v>1.44636</v>
      </c>
      <c r="M30" s="7">
        <f t="shared" si="13"/>
        <v>5.299999999999996</v>
      </c>
      <c r="N30" s="5">
        <f t="shared" si="2"/>
        <v>1.3204056795947805</v>
      </c>
      <c r="P30" s="8">
        <f t="shared" si="14"/>
        <v>3.740000000000002</v>
      </c>
      <c r="Q30" s="5">
        <f t="shared" si="3"/>
        <v>1.3964254399805573</v>
      </c>
      <c r="S30" s="9">
        <v>7.95316</v>
      </c>
      <c r="T30" s="9">
        <v>0.478975</v>
      </c>
      <c r="V30" s="1">
        <v>1110</v>
      </c>
      <c r="W30" s="9">
        <f t="shared" si="4"/>
        <v>9.00900900900901</v>
      </c>
      <c r="X30" s="8">
        <v>0.7</v>
      </c>
      <c r="Z30" s="1">
        <v>1000</v>
      </c>
      <c r="AA30" s="9">
        <f t="shared" si="5"/>
        <v>10</v>
      </c>
      <c r="AB30" s="8">
        <v>2.62</v>
      </c>
      <c r="AH30" s="8">
        <v>0.66</v>
      </c>
      <c r="AI30" s="9">
        <v>1.511</v>
      </c>
      <c r="AQ30" s="9">
        <v>1074.36</v>
      </c>
      <c r="AR30" s="9">
        <f t="shared" si="7"/>
        <v>9.307867009196173</v>
      </c>
      <c r="AS30" s="9">
        <v>3.19481</v>
      </c>
      <c r="AU30" s="1">
        <v>840</v>
      </c>
      <c r="AV30" s="9">
        <v>11.904761904761905</v>
      </c>
      <c r="AW30" s="8">
        <v>1.64</v>
      </c>
      <c r="BC30" s="9">
        <v>470.681</v>
      </c>
      <c r="BD30" s="9">
        <f t="shared" si="8"/>
        <v>21.245811919325405</v>
      </c>
      <c r="BE30" s="9">
        <v>1.3807999999999998</v>
      </c>
      <c r="BG30">
        <v>0.121075</v>
      </c>
      <c r="BH30">
        <v>2.13111</v>
      </c>
      <c r="BJ30" s="14">
        <v>10.81</v>
      </c>
      <c r="BK30" s="4">
        <f t="shared" si="16"/>
        <v>0.0010810000000000001</v>
      </c>
      <c r="BL30" s="14">
        <v>0.99978</v>
      </c>
      <c r="BN30" s="9">
        <v>8.94236</v>
      </c>
      <c r="BO30" s="9">
        <v>1.20386</v>
      </c>
      <c r="BQ30" s="9">
        <v>497.421</v>
      </c>
      <c r="BR30" s="9">
        <f t="shared" si="9"/>
        <v>20.103694858077965</v>
      </c>
      <c r="BS30" s="9">
        <v>0.721374</v>
      </c>
      <c r="BT30" s="9"/>
      <c r="BU30" s="12">
        <v>470</v>
      </c>
      <c r="BV30" s="5">
        <f t="shared" si="17"/>
        <v>21.27659574468085</v>
      </c>
      <c r="BW30" s="1">
        <v>1.09</v>
      </c>
      <c r="BY30" s="12">
        <v>1105</v>
      </c>
      <c r="BZ30" s="5">
        <f t="shared" si="18"/>
        <v>9.049773755656108</v>
      </c>
      <c r="CC30" s="1">
        <v>890</v>
      </c>
      <c r="CD30" s="5">
        <f t="shared" si="10"/>
        <v>11.235955056179776</v>
      </c>
      <c r="CE30" s="1">
        <v>1.93</v>
      </c>
      <c r="CG30" s="3">
        <v>10.5193</v>
      </c>
      <c r="CH30" s="3">
        <f t="shared" si="19"/>
        <v>0.11787856606428185</v>
      </c>
      <c r="CI30" s="3">
        <v>1.69951</v>
      </c>
      <c r="CN30" s="3">
        <v>64.7368</v>
      </c>
      <c r="CO30" s="3">
        <f t="shared" si="20"/>
        <v>154.47164518480986</v>
      </c>
      <c r="CP30" s="3">
        <v>1.95561</v>
      </c>
      <c r="CY30" s="3">
        <v>2.106</v>
      </c>
      <c r="CZ30" s="3">
        <f t="shared" si="21"/>
        <v>0.0002106</v>
      </c>
      <c r="DA30" s="11">
        <v>0.9999839</v>
      </c>
      <c r="DC30">
        <v>1062.61</v>
      </c>
      <c r="DD30" s="3">
        <f t="shared" si="22"/>
        <v>9.410790412286728</v>
      </c>
      <c r="DE30">
        <v>2.45122</v>
      </c>
      <c r="DF30"/>
      <c r="DG30">
        <v>9.05335</v>
      </c>
      <c r="DH30" s="3">
        <f t="shared" si="23"/>
        <v>0.1369658745105403</v>
      </c>
      <c r="DI30">
        <v>1.24508</v>
      </c>
      <c r="DK30" s="12">
        <v>223</v>
      </c>
      <c r="DL30" s="5">
        <f t="shared" si="24"/>
        <v>44.84304932735426</v>
      </c>
      <c r="DM30" s="9">
        <v>2.0846</v>
      </c>
    </row>
    <row r="31" spans="1:117" ht="15">
      <c r="A31" s="5">
        <v>3.5078</v>
      </c>
      <c r="B31" s="5">
        <f t="shared" si="25"/>
        <v>1.4053381164380259</v>
      </c>
      <c r="D31" s="5">
        <f t="shared" si="12"/>
        <v>1.6346739039999993</v>
      </c>
      <c r="E31" s="5">
        <f t="shared" si="1"/>
        <v>1.4429928852077152</v>
      </c>
      <c r="G31" s="5">
        <v>1.66</v>
      </c>
      <c r="H31" s="5">
        <v>1.44307</v>
      </c>
      <c r="J31" s="6">
        <v>1.36943</v>
      </c>
      <c r="K31" s="6">
        <v>1.44633</v>
      </c>
      <c r="M31" s="7">
        <f t="shared" si="13"/>
        <v>5.399999999999996</v>
      </c>
      <c r="N31" s="5">
        <f t="shared" si="2"/>
        <v>1.3129664092746762</v>
      </c>
      <c r="P31" s="8">
        <f t="shared" si="14"/>
        <v>3.840000000000002</v>
      </c>
      <c r="Q31" s="5">
        <f t="shared" si="3"/>
        <v>1.3927649088160403</v>
      </c>
      <c r="S31" s="9">
        <v>8.1155</v>
      </c>
      <c r="T31" s="9">
        <v>0.501598</v>
      </c>
      <c r="V31" s="1">
        <v>1100</v>
      </c>
      <c r="W31" s="9">
        <f t="shared" si="4"/>
        <v>9.090909090909092</v>
      </c>
      <c r="X31" s="8">
        <v>1.25</v>
      </c>
      <c r="Z31" s="1">
        <v>980</v>
      </c>
      <c r="AA31" s="9">
        <f t="shared" si="5"/>
        <v>10.204081632653063</v>
      </c>
      <c r="AB31" s="8">
        <v>2.36</v>
      </c>
      <c r="AH31" s="8">
        <v>0.68</v>
      </c>
      <c r="AI31" s="9">
        <v>1.513</v>
      </c>
      <c r="AQ31" s="9">
        <v>1079.49</v>
      </c>
      <c r="AR31" s="9">
        <f t="shared" si="7"/>
        <v>9.263633752975943</v>
      </c>
      <c r="AS31" s="9">
        <v>2.98701</v>
      </c>
      <c r="AU31" s="1">
        <v>820</v>
      </c>
      <c r="AV31" s="9">
        <v>12.195121951219512</v>
      </c>
      <c r="AW31" s="8">
        <v>1.64</v>
      </c>
      <c r="BC31" s="9">
        <v>475.436</v>
      </c>
      <c r="BD31" s="9">
        <f t="shared" si="8"/>
        <v>21.03332520044759</v>
      </c>
      <c r="BE31" s="9">
        <v>1.15789</v>
      </c>
      <c r="BG31">
        <v>0.12253</v>
      </c>
      <c r="BH31">
        <v>2.24</v>
      </c>
      <c r="BJ31" s="14">
        <v>11.08</v>
      </c>
      <c r="BK31" s="4">
        <f t="shared" si="16"/>
        <v>0.001108</v>
      </c>
      <c r="BL31" s="14">
        <v>0.99976</v>
      </c>
      <c r="BN31" s="9">
        <v>9.15455</v>
      </c>
      <c r="BO31" s="9">
        <v>1.3125</v>
      </c>
      <c r="BQ31" s="9">
        <v>504.871</v>
      </c>
      <c r="BR31" s="9">
        <f t="shared" si="9"/>
        <v>19.807039818092147</v>
      </c>
      <c r="BS31" s="9">
        <v>0.721374</v>
      </c>
      <c r="BT31" s="9"/>
      <c r="BU31" s="12">
        <v>475</v>
      </c>
      <c r="BV31" s="5">
        <f t="shared" si="17"/>
        <v>21.052631578947366</v>
      </c>
      <c r="BW31" s="1">
        <v>0.78</v>
      </c>
      <c r="BY31" s="12">
        <v>1110</v>
      </c>
      <c r="BZ31" s="5">
        <f t="shared" si="18"/>
        <v>9.00900900900901</v>
      </c>
      <c r="CA31" s="1">
        <v>0.83</v>
      </c>
      <c r="CC31" s="1">
        <v>920</v>
      </c>
      <c r="CD31" s="5">
        <f t="shared" si="10"/>
        <v>10.869565217391305</v>
      </c>
      <c r="CE31" s="8"/>
      <c r="CF31" s="13"/>
      <c r="CG31" s="3">
        <v>10.6116</v>
      </c>
      <c r="CH31" s="3">
        <f t="shared" si="19"/>
        <v>0.11685325492856874</v>
      </c>
      <c r="CI31" s="3">
        <v>1.62586</v>
      </c>
      <c r="CJ31" s="13"/>
      <c r="CM31" s="13"/>
      <c r="CN31" s="3">
        <v>66.3158</v>
      </c>
      <c r="CO31" s="3">
        <f t="shared" si="20"/>
        <v>150.79362685815448</v>
      </c>
      <c r="CP31" s="3">
        <v>1.95589</v>
      </c>
      <c r="CQ31" s="13"/>
      <c r="CR31" s="13"/>
      <c r="CS31" s="13"/>
      <c r="CT31" s="13"/>
      <c r="CY31" s="3">
        <v>2.155</v>
      </c>
      <c r="CZ31" s="3">
        <f t="shared" si="21"/>
        <v>0.00021549999999999998</v>
      </c>
      <c r="DA31" s="11">
        <v>0.9999831</v>
      </c>
      <c r="DC31">
        <v>1057.25</v>
      </c>
      <c r="DD31" s="3">
        <f t="shared" si="22"/>
        <v>9.458500827618822</v>
      </c>
      <c r="DE31">
        <v>2.72561</v>
      </c>
      <c r="DF31"/>
      <c r="DG31">
        <v>9.13716</v>
      </c>
      <c r="DH31" s="3">
        <f t="shared" si="23"/>
        <v>0.13570956402208126</v>
      </c>
      <c r="DI31">
        <v>1.13809</v>
      </c>
      <c r="DK31" s="12">
        <v>224</v>
      </c>
      <c r="DL31" s="5">
        <f t="shared" si="24"/>
        <v>44.64285714285714</v>
      </c>
      <c r="DM31" s="9">
        <v>2.0857</v>
      </c>
    </row>
    <row r="32" spans="4:117" ht="15">
      <c r="D32" s="5">
        <f t="shared" si="12"/>
        <v>1.6938746499999993</v>
      </c>
      <c r="E32" s="5">
        <f t="shared" si="1"/>
        <v>1.442251329642144</v>
      </c>
      <c r="G32" s="5">
        <v>1.701</v>
      </c>
      <c r="H32" s="5">
        <v>1.4423</v>
      </c>
      <c r="J32" s="6">
        <v>1.37216</v>
      </c>
      <c r="K32" s="6">
        <v>1.44629</v>
      </c>
      <c r="M32" s="7">
        <f t="shared" si="13"/>
        <v>5.499999999999996</v>
      </c>
      <c r="N32" s="5">
        <f t="shared" si="2"/>
        <v>1.3051009859735616</v>
      </c>
      <c r="P32" s="8">
        <f t="shared" si="14"/>
        <v>3.940000000000002</v>
      </c>
      <c r="Q32" s="5">
        <f t="shared" si="3"/>
        <v>1.3889240466147468</v>
      </c>
      <c r="S32" s="9">
        <v>8.18972</v>
      </c>
      <c r="T32" s="9">
        <v>0.516699</v>
      </c>
      <c r="V32" s="1">
        <v>1090</v>
      </c>
      <c r="W32" s="9">
        <f t="shared" si="4"/>
        <v>9.174311926605505</v>
      </c>
      <c r="X32" s="8">
        <v>1.8</v>
      </c>
      <c r="Z32" s="1">
        <v>960</v>
      </c>
      <c r="AA32" s="9">
        <f t="shared" si="5"/>
        <v>10.416666666666666</v>
      </c>
      <c r="AB32" s="8">
        <v>2.2</v>
      </c>
      <c r="AH32" s="8">
        <v>0.7</v>
      </c>
      <c r="AI32" s="9">
        <v>1.517</v>
      </c>
      <c r="AQ32" s="9">
        <v>1083.33</v>
      </c>
      <c r="AR32" s="9">
        <f t="shared" si="7"/>
        <v>9.230797633223487</v>
      </c>
      <c r="AS32" s="9">
        <v>2.76623</v>
      </c>
      <c r="AU32" s="1">
        <v>800</v>
      </c>
      <c r="AV32" s="9">
        <v>12.5</v>
      </c>
      <c r="AW32" s="8">
        <v>1.77</v>
      </c>
      <c r="BC32" s="9">
        <v>477.813</v>
      </c>
      <c r="BD32" s="9">
        <f t="shared" si="8"/>
        <v>20.928689675668096</v>
      </c>
      <c r="BE32" s="9">
        <v>0.91641</v>
      </c>
      <c r="BG32">
        <v>0.125494</v>
      </c>
      <c r="BH32">
        <v>2.32556</v>
      </c>
      <c r="BJ32" s="14">
        <v>11.34</v>
      </c>
      <c r="BK32" s="4">
        <f t="shared" si="16"/>
        <v>0.001134</v>
      </c>
      <c r="BL32" s="14">
        <v>0.99975</v>
      </c>
      <c r="BN32" s="9">
        <v>8.95245</v>
      </c>
      <c r="BO32" s="9">
        <v>1.41547</v>
      </c>
      <c r="BQ32" s="9">
        <v>511.175</v>
      </c>
      <c r="BR32" s="9">
        <f t="shared" si="9"/>
        <v>19.562772044798745</v>
      </c>
      <c r="BS32" s="9">
        <v>0.778626</v>
      </c>
      <c r="BT32" s="9"/>
      <c r="BU32" s="12">
        <v>480</v>
      </c>
      <c r="BV32" s="5">
        <f t="shared" si="17"/>
        <v>20.833333333333332</v>
      </c>
      <c r="BW32" s="1">
        <v>0.62</v>
      </c>
      <c r="BY32" s="12">
        <v>1120</v>
      </c>
      <c r="BZ32" s="5">
        <f t="shared" si="18"/>
        <v>8.928571428571429</v>
      </c>
      <c r="CA32" s="1">
        <v>0.47</v>
      </c>
      <c r="CC32" s="1">
        <v>960</v>
      </c>
      <c r="CD32" s="5">
        <f t="shared" si="10"/>
        <v>10.416666666666666</v>
      </c>
      <c r="CE32" s="8"/>
      <c r="CF32" s="13"/>
      <c r="CG32" s="3">
        <v>10.6116</v>
      </c>
      <c r="CH32" s="3">
        <f t="shared" si="19"/>
        <v>0.11685325492856874</v>
      </c>
      <c r="CI32" s="3">
        <v>1.56921</v>
      </c>
      <c r="CJ32" s="13"/>
      <c r="CM32" s="13"/>
      <c r="CN32" s="3">
        <v>68.1203</v>
      </c>
      <c r="CO32" s="3">
        <f t="shared" si="20"/>
        <v>146.79911861809182</v>
      </c>
      <c r="CP32" s="3">
        <v>1.95607</v>
      </c>
      <c r="CQ32" s="13"/>
      <c r="CR32" s="13"/>
      <c r="CS32" s="13"/>
      <c r="CT32" s="13"/>
      <c r="CY32" s="3">
        <v>2.205</v>
      </c>
      <c r="CZ32" s="3">
        <f t="shared" si="21"/>
        <v>0.00022050000000000002</v>
      </c>
      <c r="DA32" s="11">
        <v>0.9999823</v>
      </c>
      <c r="DC32">
        <v>1049.19</v>
      </c>
      <c r="DD32" s="3">
        <f t="shared" si="22"/>
        <v>9.531162134599072</v>
      </c>
      <c r="DE32">
        <v>3</v>
      </c>
      <c r="DF32"/>
      <c r="DG32">
        <v>9.21981</v>
      </c>
      <c r="DH32" s="3">
        <f t="shared" si="23"/>
        <v>0.13449301015964535</v>
      </c>
      <c r="DI32">
        <v>1.05252</v>
      </c>
      <c r="DK32" s="12">
        <v>225</v>
      </c>
      <c r="DL32" s="5">
        <f t="shared" si="24"/>
        <v>44.44444444444444</v>
      </c>
      <c r="DM32" s="9">
        <v>2.0867</v>
      </c>
    </row>
    <row r="33" spans="4:117" ht="15">
      <c r="D33" s="5">
        <f t="shared" si="12"/>
        <v>1.7530753959999992</v>
      </c>
      <c r="E33" s="5">
        <f t="shared" si="1"/>
        <v>1.441490769994603</v>
      </c>
      <c r="G33" s="5">
        <v>1.981</v>
      </c>
      <c r="H33" s="5">
        <v>1.43863</v>
      </c>
      <c r="J33" s="6">
        <v>1.37491</v>
      </c>
      <c r="K33" s="6">
        <v>1.44626</v>
      </c>
      <c r="M33" s="7">
        <f t="shared" si="13"/>
        <v>5.599999999999995</v>
      </c>
      <c r="N33" s="5">
        <f t="shared" si="2"/>
        <v>1.2967755016725153</v>
      </c>
      <c r="P33" s="8">
        <f t="shared" si="14"/>
        <v>4.040000000000002</v>
      </c>
      <c r="Q33" s="5">
        <f t="shared" si="3"/>
        <v>1.384893406088042</v>
      </c>
      <c r="S33" s="9">
        <v>8.24541</v>
      </c>
      <c r="T33" s="9">
        <v>0.53181</v>
      </c>
      <c r="V33" s="1">
        <v>1080</v>
      </c>
      <c r="W33" s="9">
        <f t="shared" si="4"/>
        <v>9.25925925925926</v>
      </c>
      <c r="X33" s="8">
        <v>2.48</v>
      </c>
      <c r="Z33" s="1">
        <v>940</v>
      </c>
      <c r="AA33" s="9">
        <f t="shared" si="5"/>
        <v>10.638297872340425</v>
      </c>
      <c r="AB33" s="8">
        <v>2.06</v>
      </c>
      <c r="AH33" s="8">
        <v>0.72</v>
      </c>
      <c r="AI33" s="9">
        <v>1.522</v>
      </c>
      <c r="AQ33" s="9">
        <v>1088.46</v>
      </c>
      <c r="AR33" s="9">
        <f t="shared" si="7"/>
        <v>9.187292137515389</v>
      </c>
      <c r="AS33" s="9">
        <v>2.51948</v>
      </c>
      <c r="AU33" s="1">
        <v>775</v>
      </c>
      <c r="AV33" s="9">
        <v>12.903225806451612</v>
      </c>
      <c r="AW33" s="8">
        <v>1.84</v>
      </c>
      <c r="BC33" s="9">
        <v>480.19</v>
      </c>
      <c r="BD33" s="9">
        <f t="shared" si="8"/>
        <v>20.825090068514545</v>
      </c>
      <c r="BE33" s="9">
        <v>0.6934999999999998</v>
      </c>
      <c r="BG33">
        <v>0.12853</v>
      </c>
      <c r="BH33">
        <v>2.22444</v>
      </c>
      <c r="BJ33" s="14">
        <v>11.62</v>
      </c>
      <c r="BK33" s="4">
        <f t="shared" si="16"/>
        <v>0.0011619999999999998</v>
      </c>
      <c r="BL33" s="14">
        <v>0.99974</v>
      </c>
      <c r="BN33" s="9">
        <v>9.16489</v>
      </c>
      <c r="BO33" s="9">
        <v>1.52411</v>
      </c>
      <c r="BQ33" s="9">
        <v>516.332</v>
      </c>
      <c r="BR33" s="9">
        <f t="shared" si="9"/>
        <v>19.36738377632996</v>
      </c>
      <c r="BS33" s="9">
        <v>0.847328</v>
      </c>
      <c r="BT33" s="9"/>
      <c r="BU33" s="12">
        <v>481</v>
      </c>
      <c r="BV33" s="5">
        <f t="shared" si="17"/>
        <v>20.79002079002079</v>
      </c>
      <c r="BY33" s="12">
        <v>1124</v>
      </c>
      <c r="BZ33" s="5">
        <f t="shared" si="18"/>
        <v>8.896797153024911</v>
      </c>
      <c r="CC33" s="1">
        <v>980</v>
      </c>
      <c r="CD33" s="5">
        <f t="shared" si="10"/>
        <v>10.204081632653063</v>
      </c>
      <c r="CE33" s="8"/>
      <c r="CF33" s="13"/>
      <c r="CG33" s="3">
        <v>10.6116</v>
      </c>
      <c r="CH33" s="3">
        <f t="shared" si="19"/>
        <v>0.11685325492856874</v>
      </c>
      <c r="CI33" s="3">
        <v>1.5069</v>
      </c>
      <c r="CJ33" s="13"/>
      <c r="CM33" s="13"/>
      <c r="CN33" s="3">
        <v>70.1504</v>
      </c>
      <c r="CO33" s="3">
        <f t="shared" si="20"/>
        <v>142.55086214761425</v>
      </c>
      <c r="CP33" s="3">
        <v>1.95636</v>
      </c>
      <c r="CQ33" s="13"/>
      <c r="CR33" s="13"/>
      <c r="CS33" s="13"/>
      <c r="CT33" s="13"/>
      <c r="CY33" s="3">
        <v>2.256</v>
      </c>
      <c r="CZ33" s="3">
        <f t="shared" si="21"/>
        <v>0.00022559999999999998</v>
      </c>
      <c r="DA33" s="11">
        <v>0.9999815</v>
      </c>
      <c r="DC33">
        <v>1043.83</v>
      </c>
      <c r="DD33" s="3">
        <f t="shared" si="22"/>
        <v>9.580104039929875</v>
      </c>
      <c r="DE33">
        <v>3.2561</v>
      </c>
      <c r="DF33"/>
      <c r="DG33">
        <v>9.41785</v>
      </c>
      <c r="DH33" s="3">
        <f t="shared" si="23"/>
        <v>0.13166487043221117</v>
      </c>
      <c r="DI33">
        <v>0.995736</v>
      </c>
      <c r="DK33" s="12">
        <v>226</v>
      </c>
      <c r="DL33" s="5">
        <f t="shared" si="24"/>
        <v>44.24778761061947</v>
      </c>
      <c r="DM33" s="9">
        <v>2.0878</v>
      </c>
    </row>
    <row r="34" spans="4:117" ht="15">
      <c r="D34" s="5">
        <f t="shared" si="12"/>
        <v>1.812276141999999</v>
      </c>
      <c r="E34" s="5">
        <f t="shared" si="1"/>
        <v>1.4407098327298258</v>
      </c>
      <c r="G34" s="5">
        <v>2.262</v>
      </c>
      <c r="H34" s="5">
        <v>1.4343</v>
      </c>
      <c r="J34" s="6">
        <v>1.37767</v>
      </c>
      <c r="K34" s="6">
        <v>1.44622</v>
      </c>
      <c r="M34" s="7">
        <f t="shared" si="13"/>
        <v>5.699999999999995</v>
      </c>
      <c r="N34" s="5">
        <f t="shared" si="2"/>
        <v>1.2879521722558538</v>
      </c>
      <c r="P34" s="8">
        <f t="shared" si="14"/>
        <v>4.1400000000000015</v>
      </c>
      <c r="Q34" s="5">
        <f t="shared" si="3"/>
        <v>1.3806627468305854</v>
      </c>
      <c r="S34" s="9">
        <v>8.30109</v>
      </c>
      <c r="T34" s="9">
        <v>0.545029</v>
      </c>
      <c r="V34" s="1">
        <v>1070</v>
      </c>
      <c r="W34" s="9">
        <f t="shared" si="4"/>
        <v>9.345794392523365</v>
      </c>
      <c r="X34" s="8">
        <v>2.68</v>
      </c>
      <c r="Z34" s="1">
        <v>920</v>
      </c>
      <c r="AA34" s="9">
        <f t="shared" si="5"/>
        <v>10.869565217391305</v>
      </c>
      <c r="AB34" s="8">
        <v>1.96</v>
      </c>
      <c r="AH34" s="8">
        <v>0.74</v>
      </c>
      <c r="AI34" s="9">
        <v>1.529</v>
      </c>
      <c r="AQ34" s="9">
        <v>1092.31</v>
      </c>
      <c r="AR34" s="9">
        <f t="shared" si="7"/>
        <v>9.154910236105135</v>
      </c>
      <c r="AS34" s="9">
        <v>2.25974</v>
      </c>
      <c r="AU34" s="1">
        <v>752</v>
      </c>
      <c r="AV34" s="9">
        <v>13.297872340425531</v>
      </c>
      <c r="AW34" s="8">
        <v>1.72</v>
      </c>
      <c r="BC34" s="9">
        <v>484.945</v>
      </c>
      <c r="BD34" s="9">
        <f t="shared" si="8"/>
        <v>20.620895153058598</v>
      </c>
      <c r="BE34" s="9">
        <v>0.5263200000000001</v>
      </c>
      <c r="BG34">
        <v>0.130075</v>
      </c>
      <c r="BH34">
        <v>2.11556</v>
      </c>
      <c r="BJ34" s="14">
        <v>11.91</v>
      </c>
      <c r="BK34" s="4">
        <f t="shared" si="16"/>
        <v>0.001191</v>
      </c>
      <c r="BL34" s="14">
        <v>0.99973</v>
      </c>
      <c r="BN34" s="9">
        <v>9.16991</v>
      </c>
      <c r="BO34" s="9">
        <v>1.62705</v>
      </c>
      <c r="BQ34" s="9">
        <v>523.209</v>
      </c>
      <c r="BR34" s="9">
        <f t="shared" si="9"/>
        <v>19.112821071502978</v>
      </c>
      <c r="BS34" s="9">
        <v>0.938931</v>
      </c>
      <c r="BT34" s="9"/>
      <c r="BU34" s="12">
        <v>490</v>
      </c>
      <c r="BV34" s="5">
        <f t="shared" si="17"/>
        <v>20.408163265306126</v>
      </c>
      <c r="BW34" s="1">
        <v>0.53</v>
      </c>
      <c r="BY34" s="12">
        <v>1130</v>
      </c>
      <c r="BZ34" s="5">
        <f t="shared" si="18"/>
        <v>8.849557522123893</v>
      </c>
      <c r="CA34" s="1">
        <v>0.32</v>
      </c>
      <c r="CC34" s="1">
        <v>1000</v>
      </c>
      <c r="CD34" s="5">
        <f t="shared" si="10"/>
        <v>10</v>
      </c>
      <c r="CE34" s="8"/>
      <c r="CF34" s="13"/>
      <c r="CG34" s="3">
        <v>10.7961</v>
      </c>
      <c r="CH34" s="3">
        <f t="shared" si="19"/>
        <v>0.11485629069756673</v>
      </c>
      <c r="CI34" s="3">
        <v>1.46158</v>
      </c>
      <c r="CJ34" s="13"/>
      <c r="CM34" s="13"/>
      <c r="CN34" s="3">
        <v>72.406</v>
      </c>
      <c r="CO34" s="3">
        <f t="shared" si="20"/>
        <v>138.1101013728144</v>
      </c>
      <c r="CP34" s="3">
        <v>1.95673</v>
      </c>
      <c r="CQ34" s="13"/>
      <c r="CR34" s="13"/>
      <c r="CS34" s="13"/>
      <c r="CT34" s="13"/>
      <c r="CY34" s="3">
        <v>2.309</v>
      </c>
      <c r="CZ34" s="3">
        <f t="shared" si="21"/>
        <v>0.00023090000000000003</v>
      </c>
      <c r="DA34" s="11">
        <v>0.9999806</v>
      </c>
      <c r="DC34">
        <v>1027.73</v>
      </c>
      <c r="DD34" s="3">
        <f t="shared" si="22"/>
        <v>9.730182051706187</v>
      </c>
      <c r="DE34">
        <v>3.36585</v>
      </c>
      <c r="DF34"/>
      <c r="DG34">
        <v>9.56872</v>
      </c>
      <c r="DH34" s="3">
        <f t="shared" si="23"/>
        <v>0.12958891053348828</v>
      </c>
      <c r="DI34">
        <v>1.08887</v>
      </c>
      <c r="DK34" s="12">
        <v>227</v>
      </c>
      <c r="DL34" s="5">
        <f t="shared" si="24"/>
        <v>44.05286343612335</v>
      </c>
      <c r="DM34" s="9">
        <v>2.0888</v>
      </c>
    </row>
    <row r="35" spans="4:117" ht="15">
      <c r="D35" s="5">
        <f t="shared" si="12"/>
        <v>1.871476887999999</v>
      </c>
      <c r="E35" s="5">
        <f t="shared" si="1"/>
        <v>1.4399072852671</v>
      </c>
      <c r="G35" s="5">
        <v>2.553</v>
      </c>
      <c r="H35" s="5">
        <v>1.42949</v>
      </c>
      <c r="J35" s="6">
        <v>1.38043</v>
      </c>
      <c r="K35" s="6">
        <v>1.44618</v>
      </c>
      <c r="M35" s="7">
        <f t="shared" si="13"/>
        <v>5.7999999999999945</v>
      </c>
      <c r="N35" s="5">
        <f t="shared" si="2"/>
        <v>1.278588758563251</v>
      </c>
      <c r="P35" s="8">
        <f t="shared" si="14"/>
        <v>4.240000000000001</v>
      </c>
      <c r="Q35" s="5">
        <f t="shared" si="3"/>
        <v>1.376220956250125</v>
      </c>
      <c r="S35" s="9">
        <v>8.33821</v>
      </c>
      <c r="T35" s="9">
        <v>0.556365</v>
      </c>
      <c r="V35" s="1">
        <v>1060</v>
      </c>
      <c r="W35" s="9">
        <f t="shared" si="4"/>
        <v>9.433962264150944</v>
      </c>
      <c r="X35" s="8">
        <v>2.88</v>
      </c>
      <c r="Z35" s="1">
        <v>430</v>
      </c>
      <c r="AA35" s="9">
        <f t="shared" si="5"/>
        <v>23.25581395348837</v>
      </c>
      <c r="AB35" s="8">
        <v>2.79</v>
      </c>
      <c r="AH35" s="8">
        <v>0.76</v>
      </c>
      <c r="AI35" s="9">
        <v>1.538</v>
      </c>
      <c r="AQ35" s="9">
        <v>1097.44</v>
      </c>
      <c r="AR35" s="9">
        <f t="shared" si="7"/>
        <v>9.112115468727218</v>
      </c>
      <c r="AS35" s="9">
        <v>1.98701</v>
      </c>
      <c r="AU35" s="1">
        <v>741</v>
      </c>
      <c r="AV35" s="9">
        <v>13.49527665317139</v>
      </c>
      <c r="AW35" s="8">
        <v>1.7</v>
      </c>
      <c r="BC35" s="9">
        <v>496.83</v>
      </c>
      <c r="BD35" s="9">
        <f t="shared" si="8"/>
        <v>20.127609041321982</v>
      </c>
      <c r="BE35" s="9">
        <v>0.47059000000000006</v>
      </c>
      <c r="BG35">
        <v>0.134824</v>
      </c>
      <c r="BH35">
        <v>1.99889</v>
      </c>
      <c r="BJ35" s="14">
        <v>12.2</v>
      </c>
      <c r="BK35" s="4">
        <f t="shared" si="16"/>
        <v>0.00122</v>
      </c>
      <c r="BL35" s="14">
        <v>0.99971</v>
      </c>
      <c r="BN35" s="9">
        <v>9.17523</v>
      </c>
      <c r="BO35" s="9">
        <v>1.73571</v>
      </c>
      <c r="BQ35" s="9">
        <v>530.086</v>
      </c>
      <c r="BR35" s="9">
        <f t="shared" si="9"/>
        <v>18.86486343725358</v>
      </c>
      <c r="BS35" s="9">
        <v>1.00763</v>
      </c>
      <c r="BT35" s="9"/>
      <c r="BU35" s="12">
        <v>500</v>
      </c>
      <c r="BV35" s="5">
        <f t="shared" si="17"/>
        <v>20</v>
      </c>
      <c r="BW35" s="8">
        <v>0.58</v>
      </c>
      <c r="BX35" s="8"/>
      <c r="BY35" s="12">
        <v>1140</v>
      </c>
      <c r="BZ35" s="5">
        <f t="shared" si="18"/>
        <v>8.771929824561404</v>
      </c>
      <c r="CA35" s="1">
        <v>0.31</v>
      </c>
      <c r="CC35" s="1">
        <v>1020</v>
      </c>
      <c r="CD35" s="5">
        <f t="shared" si="10"/>
        <v>9.803921568627452</v>
      </c>
      <c r="CE35" s="8"/>
      <c r="CF35" s="13"/>
      <c r="CG35" s="3">
        <v>10.8884</v>
      </c>
      <c r="CH35" s="3">
        <f t="shared" si="19"/>
        <v>0.11388266411961352</v>
      </c>
      <c r="CI35" s="3">
        <v>1.54655</v>
      </c>
      <c r="CJ35" s="13"/>
      <c r="CM35" s="13"/>
      <c r="CN35" s="3">
        <v>74.2105</v>
      </c>
      <c r="CO35" s="3">
        <f t="shared" si="20"/>
        <v>134.75182083397902</v>
      </c>
      <c r="CP35" s="3">
        <v>1.95729</v>
      </c>
      <c r="CQ35" s="13"/>
      <c r="CR35" s="13"/>
      <c r="CS35" s="13"/>
      <c r="CT35" s="13"/>
      <c r="CY35" s="3">
        <v>2.362</v>
      </c>
      <c r="CZ35" s="3">
        <f t="shared" si="21"/>
        <v>0.00023620000000000002</v>
      </c>
      <c r="DA35" s="11">
        <v>0.9999797</v>
      </c>
      <c r="DC35">
        <v>1011.63</v>
      </c>
      <c r="DD35" s="3">
        <f t="shared" si="22"/>
        <v>9.885037019463638</v>
      </c>
      <c r="DE35">
        <v>3.16463</v>
      </c>
      <c r="DF35"/>
      <c r="DG35">
        <v>9.6424</v>
      </c>
      <c r="DH35" s="3">
        <f t="shared" si="23"/>
        <v>0.1285986891230399</v>
      </c>
      <c r="DI35">
        <v>1.16758</v>
      </c>
      <c r="DK35" s="12">
        <v>228</v>
      </c>
      <c r="DL35" s="5">
        <f t="shared" si="24"/>
        <v>43.859649122807014</v>
      </c>
      <c r="DM35" s="9">
        <v>2.0899</v>
      </c>
    </row>
    <row r="36" spans="4:117" ht="15">
      <c r="D36" s="5">
        <f t="shared" si="12"/>
        <v>1.930677633999999</v>
      </c>
      <c r="E36" s="5">
        <f t="shared" si="1"/>
        <v>1.439082006649778</v>
      </c>
      <c r="G36" s="5">
        <v>3</v>
      </c>
      <c r="H36" s="5">
        <v>1.41995</v>
      </c>
      <c r="J36" s="6">
        <v>1.38321</v>
      </c>
      <c r="K36" s="6">
        <v>1.44615</v>
      </c>
      <c r="M36" s="7">
        <f t="shared" si="13"/>
        <v>5.899999999999994</v>
      </c>
      <c r="N36" s="5">
        <f t="shared" si="2"/>
        <v>1.2686378778623442</v>
      </c>
      <c r="P36" s="8">
        <f t="shared" si="14"/>
        <v>4.340000000000001</v>
      </c>
      <c r="Q36" s="5">
        <f t="shared" si="3"/>
        <v>1.3715559602341516</v>
      </c>
      <c r="S36" s="9">
        <v>8.38462</v>
      </c>
      <c r="T36" s="9">
        <v>0.571481</v>
      </c>
      <c r="V36" s="1">
        <v>1050</v>
      </c>
      <c r="W36" s="9">
        <f t="shared" si="4"/>
        <v>9.523809523809524</v>
      </c>
      <c r="X36" s="8">
        <v>2.88</v>
      </c>
      <c r="Z36" s="1">
        <v>420</v>
      </c>
      <c r="AA36" s="9">
        <f t="shared" si="5"/>
        <v>23.80952380952381</v>
      </c>
      <c r="AB36" s="8">
        <v>2.77</v>
      </c>
      <c r="AH36" s="8">
        <v>0.78</v>
      </c>
      <c r="AI36" s="9">
        <v>1.546</v>
      </c>
      <c r="AQ36" s="9">
        <v>1102.56</v>
      </c>
      <c r="AR36" s="9">
        <f t="shared" si="7"/>
        <v>9.069801189957916</v>
      </c>
      <c r="AS36" s="9">
        <v>1.64935</v>
      </c>
      <c r="AU36" s="1">
        <v>714</v>
      </c>
      <c r="AV36" s="9">
        <v>14.005602240896359</v>
      </c>
      <c r="AW36" s="8">
        <v>1.66</v>
      </c>
      <c r="BC36" s="9">
        <v>508.716</v>
      </c>
      <c r="BD36" s="9">
        <f t="shared" si="8"/>
        <v>19.657333364785067</v>
      </c>
      <c r="BE36" s="9">
        <v>0.6377700000000002</v>
      </c>
      <c r="BG36">
        <v>0.141425</v>
      </c>
      <c r="BH36">
        <v>1.89</v>
      </c>
      <c r="BJ36" s="14">
        <v>12.5</v>
      </c>
      <c r="BK36" s="4">
        <f t="shared" si="16"/>
        <v>0.00125</v>
      </c>
      <c r="BL36" s="14">
        <v>0.9997</v>
      </c>
      <c r="BN36" s="9">
        <v>9.1811</v>
      </c>
      <c r="BO36" s="9">
        <v>1.85582</v>
      </c>
      <c r="BQ36" s="9">
        <v>536.39</v>
      </c>
      <c r="BR36" s="9">
        <f t="shared" si="9"/>
        <v>18.643151438319133</v>
      </c>
      <c r="BS36" s="9">
        <v>1.06489</v>
      </c>
      <c r="BT36" s="9"/>
      <c r="BU36" s="12">
        <v>510</v>
      </c>
      <c r="BV36" s="5">
        <f t="shared" si="17"/>
        <v>19.607843137254903</v>
      </c>
      <c r="BW36" s="1">
        <v>0.68</v>
      </c>
      <c r="BY36" s="12">
        <v>1150</v>
      </c>
      <c r="BZ36" s="5">
        <f t="shared" si="18"/>
        <v>8.695652173913043</v>
      </c>
      <c r="CA36" s="1">
        <v>0.36</v>
      </c>
      <c r="CC36" s="1">
        <v>1030</v>
      </c>
      <c r="CD36" s="5">
        <f t="shared" si="10"/>
        <v>9.70873786407767</v>
      </c>
      <c r="CE36" s="1">
        <v>3.04</v>
      </c>
      <c r="CG36" s="3">
        <v>10.9807</v>
      </c>
      <c r="CH36" s="3">
        <f t="shared" si="19"/>
        <v>0.11292540548416767</v>
      </c>
      <c r="CI36" s="3">
        <v>1.6202</v>
      </c>
      <c r="CN36" s="3">
        <v>76.2406</v>
      </c>
      <c r="CO36" s="3">
        <f t="shared" si="20"/>
        <v>131.16371067384046</v>
      </c>
      <c r="CP36" s="3">
        <v>1.95776</v>
      </c>
      <c r="CY36" s="3">
        <v>2.418</v>
      </c>
      <c r="CZ36" s="3">
        <f t="shared" si="21"/>
        <v>0.00024180000000000002</v>
      </c>
      <c r="DA36" s="11">
        <v>0.9999787</v>
      </c>
      <c r="DC36">
        <v>1000.89</v>
      </c>
      <c r="DD36" s="3">
        <f t="shared" si="22"/>
        <v>9.99110791395658</v>
      </c>
      <c r="DE36">
        <v>2.92683</v>
      </c>
      <c r="DF36"/>
      <c r="DG36">
        <v>9.83459</v>
      </c>
      <c r="DH36" s="3">
        <f t="shared" si="23"/>
        <v>0.1260855816053338</v>
      </c>
      <c r="DI36">
        <v>1.21794</v>
      </c>
      <c r="DK36" s="12">
        <v>229</v>
      </c>
      <c r="DL36" s="5">
        <f t="shared" si="24"/>
        <v>43.66812227074236</v>
      </c>
      <c r="DM36" s="9">
        <v>2.0909</v>
      </c>
    </row>
    <row r="37" spans="4:117" ht="15">
      <c r="D37" s="5">
        <f t="shared" si="12"/>
        <v>1.9898783799999988</v>
      </c>
      <c r="E37" s="5">
        <f t="shared" si="1"/>
        <v>1.4382329641293248</v>
      </c>
      <c r="G37" s="5">
        <v>3.245</v>
      </c>
      <c r="H37" s="5">
        <v>1.41353</v>
      </c>
      <c r="J37" s="6">
        <v>1.386</v>
      </c>
      <c r="K37" s="6">
        <v>1.44611</v>
      </c>
      <c r="M37" s="7">
        <f t="shared" si="13"/>
        <v>5.999999999999994</v>
      </c>
      <c r="N37" s="5">
        <f t="shared" si="2"/>
        <v>1.2580461801134175</v>
      </c>
      <c r="P37" s="8">
        <f t="shared" si="14"/>
        <v>4.44</v>
      </c>
      <c r="Q37" s="5">
        <f t="shared" si="3"/>
        <v>1.3666546219902338</v>
      </c>
      <c r="S37" s="9">
        <v>8.42176</v>
      </c>
      <c r="T37" s="9">
        <v>0.58471</v>
      </c>
      <c r="V37" s="1">
        <v>1040</v>
      </c>
      <c r="W37" s="9">
        <f t="shared" si="4"/>
        <v>9.615384615384617</v>
      </c>
      <c r="X37" s="8">
        <v>2.85</v>
      </c>
      <c r="Z37" s="1">
        <v>410</v>
      </c>
      <c r="AA37" s="9">
        <f t="shared" si="5"/>
        <v>24.390243902439025</v>
      </c>
      <c r="AB37" s="8">
        <v>2.71</v>
      </c>
      <c r="AH37" s="8">
        <v>0.8</v>
      </c>
      <c r="AI37" s="9">
        <v>1.554</v>
      </c>
      <c r="AQ37" s="9">
        <v>1106.41</v>
      </c>
      <c r="AR37" s="9">
        <f t="shared" si="7"/>
        <v>9.038240796811309</v>
      </c>
      <c r="AS37" s="9">
        <v>1.24675</v>
      </c>
      <c r="AU37" s="1">
        <v>690</v>
      </c>
      <c r="AV37" s="9">
        <v>14.492753623188406</v>
      </c>
      <c r="AW37" s="8">
        <v>1.6</v>
      </c>
      <c r="BC37" s="9">
        <v>518.225</v>
      </c>
      <c r="BD37" s="9">
        <f t="shared" si="8"/>
        <v>19.296637560905012</v>
      </c>
      <c r="BE37" s="9">
        <v>0.8235299999999999</v>
      </c>
      <c r="BG37">
        <v>0.146588</v>
      </c>
      <c r="BH37">
        <v>1.78889</v>
      </c>
      <c r="BJ37" s="14">
        <v>12.81</v>
      </c>
      <c r="BK37" s="4">
        <f t="shared" si="16"/>
        <v>0.001281</v>
      </c>
      <c r="BL37" s="14">
        <v>0.99968</v>
      </c>
      <c r="BN37" s="9">
        <v>9.29237</v>
      </c>
      <c r="BO37" s="9">
        <v>1.97019</v>
      </c>
      <c r="BQ37" s="9">
        <v>542.693</v>
      </c>
      <c r="BR37" s="9">
        <f t="shared" si="9"/>
        <v>18.426624260862035</v>
      </c>
      <c r="BS37" s="9">
        <v>1.08779</v>
      </c>
      <c r="BT37" s="9"/>
      <c r="BU37" s="12">
        <v>520</v>
      </c>
      <c r="BV37" s="5">
        <f t="shared" si="17"/>
        <v>19.230769230769234</v>
      </c>
      <c r="BW37" s="1">
        <v>0.86</v>
      </c>
      <c r="BY37" s="12">
        <v>1160</v>
      </c>
      <c r="BZ37" s="5">
        <f t="shared" si="18"/>
        <v>8.620689655172413</v>
      </c>
      <c r="CA37" s="1">
        <v>0.39</v>
      </c>
      <c r="CC37" s="1">
        <v>1040</v>
      </c>
      <c r="CD37" s="5">
        <f t="shared" si="10"/>
        <v>9.615384615384617</v>
      </c>
      <c r="CE37" s="8">
        <v>3.11</v>
      </c>
      <c r="CF37" s="13"/>
      <c r="CG37" s="3">
        <v>10.9807</v>
      </c>
      <c r="CH37" s="3">
        <f t="shared" si="19"/>
        <v>0.11292540548416767</v>
      </c>
      <c r="CI37" s="3">
        <v>1.67118</v>
      </c>
      <c r="CJ37" s="13"/>
      <c r="CM37" s="13"/>
      <c r="CN37" s="3">
        <v>78.0451</v>
      </c>
      <c r="CO37" s="3">
        <f t="shared" si="20"/>
        <v>128.13104217945778</v>
      </c>
      <c r="CP37" s="3">
        <v>1.95804</v>
      </c>
      <c r="CQ37" s="13"/>
      <c r="CR37" s="13"/>
      <c r="CS37" s="13"/>
      <c r="CT37" s="13"/>
      <c r="CY37" s="3">
        <v>2.474</v>
      </c>
      <c r="CZ37" s="3">
        <f t="shared" si="21"/>
        <v>0.0002474</v>
      </c>
      <c r="DA37" s="11">
        <v>0.9999777</v>
      </c>
      <c r="DC37">
        <v>979.428</v>
      </c>
      <c r="DD37" s="3">
        <f t="shared" si="22"/>
        <v>10.210040962684342</v>
      </c>
      <c r="DE37">
        <v>2.68902</v>
      </c>
      <c r="DF37"/>
      <c r="DG37">
        <v>10.0712</v>
      </c>
      <c r="DH37" s="3">
        <f t="shared" si="23"/>
        <v>0.1231233616649456</v>
      </c>
      <c r="DI37">
        <v>1.16837</v>
      </c>
      <c r="DK37" s="12">
        <v>230</v>
      </c>
      <c r="DL37" s="5">
        <f t="shared" si="24"/>
        <v>43.47826086956522</v>
      </c>
      <c r="DM37" s="9">
        <v>2.092</v>
      </c>
    </row>
    <row r="38" spans="4:117" ht="15">
      <c r="D38" s="5">
        <f t="shared" si="12"/>
        <v>2.0490791259999988</v>
      </c>
      <c r="E38" s="5">
        <f t="shared" si="1"/>
        <v>1.4373591942988986</v>
      </c>
      <c r="G38" s="5">
        <v>3.37</v>
      </c>
      <c r="H38" s="5">
        <v>1.4099</v>
      </c>
      <c r="J38" s="6">
        <v>1.3888</v>
      </c>
      <c r="K38" s="6">
        <v>1.44607</v>
      </c>
      <c r="M38" s="7">
        <f t="shared" si="13"/>
        <v>6.099999999999993</v>
      </c>
      <c r="N38" s="5">
        <f t="shared" si="2"/>
        <v>1.2467533561241742</v>
      </c>
      <c r="P38" s="8">
        <f t="shared" si="14"/>
        <v>4.54</v>
      </c>
      <c r="Q38" s="5">
        <f t="shared" si="3"/>
        <v>1.3615026272170703</v>
      </c>
      <c r="S38" s="9">
        <v>8.45426</v>
      </c>
      <c r="T38" s="9">
        <v>0.599835</v>
      </c>
      <c r="V38" s="1">
        <v>1030</v>
      </c>
      <c r="W38" s="9">
        <f t="shared" si="4"/>
        <v>9.70873786407767</v>
      </c>
      <c r="X38" s="8">
        <v>2.77</v>
      </c>
      <c r="Z38" s="1">
        <v>400</v>
      </c>
      <c r="AA38" s="9">
        <f t="shared" si="5"/>
        <v>25</v>
      </c>
      <c r="AB38" s="8">
        <v>2.62</v>
      </c>
      <c r="AH38" s="8">
        <v>0.84</v>
      </c>
      <c r="AI38" s="9">
        <v>1.559</v>
      </c>
      <c r="AQ38" s="9">
        <v>1110.26</v>
      </c>
      <c r="AR38" s="9">
        <f t="shared" si="7"/>
        <v>9.006899284852198</v>
      </c>
      <c r="AS38" s="9">
        <v>0.935065</v>
      </c>
      <c r="AU38" s="1">
        <v>667</v>
      </c>
      <c r="AV38" s="9">
        <v>14.992503748125937</v>
      </c>
      <c r="AW38" s="8">
        <v>1.54</v>
      </c>
      <c r="BC38" s="9">
        <v>530.111</v>
      </c>
      <c r="BD38" s="9">
        <f t="shared" si="8"/>
        <v>18.86397377153087</v>
      </c>
      <c r="BE38" s="9">
        <v>0.99071</v>
      </c>
      <c r="BG38">
        <v>0.155614</v>
      </c>
      <c r="BH38">
        <v>1.70333</v>
      </c>
      <c r="BJ38" s="14">
        <v>13.12</v>
      </c>
      <c r="BK38" s="4">
        <f t="shared" si="16"/>
        <v>0.001312</v>
      </c>
      <c r="BL38" s="14">
        <v>0.99967</v>
      </c>
      <c r="BN38" s="9">
        <v>9.29775</v>
      </c>
      <c r="BO38" s="9">
        <v>2.07885</v>
      </c>
      <c r="BQ38" s="9">
        <v>549.57</v>
      </c>
      <c r="BR38" s="9">
        <f t="shared" si="9"/>
        <v>18.19604417999527</v>
      </c>
      <c r="BS38" s="9">
        <v>1.11069</v>
      </c>
      <c r="BT38" s="9"/>
      <c r="BU38" s="12">
        <v>529</v>
      </c>
      <c r="BV38" s="5">
        <f t="shared" si="17"/>
        <v>18.90359168241966</v>
      </c>
      <c r="BY38" s="12">
        <v>1170</v>
      </c>
      <c r="BZ38" s="5">
        <f t="shared" si="18"/>
        <v>8.547008547008547</v>
      </c>
      <c r="CA38" s="1">
        <v>0.4</v>
      </c>
      <c r="CC38" s="1">
        <v>1050</v>
      </c>
      <c r="CD38" s="5">
        <f t="shared" si="10"/>
        <v>9.523809523809524</v>
      </c>
      <c r="CE38" s="8">
        <v>3.11</v>
      </c>
      <c r="CF38" s="13"/>
      <c r="CG38" s="3">
        <v>11.2575</v>
      </c>
      <c r="CH38" s="3">
        <f t="shared" si="19"/>
        <v>0.11014878969575838</v>
      </c>
      <c r="CI38" s="3">
        <v>1.72783</v>
      </c>
      <c r="CJ38" s="13"/>
      <c r="CM38" s="13"/>
      <c r="CN38" s="3">
        <v>80.0752</v>
      </c>
      <c r="CO38" s="3">
        <f t="shared" si="20"/>
        <v>124.8826103462745</v>
      </c>
      <c r="CP38" s="3">
        <v>1.95841</v>
      </c>
      <c r="CQ38" s="13"/>
      <c r="CR38" s="13"/>
      <c r="CS38" s="13"/>
      <c r="CT38" s="13"/>
      <c r="CY38" s="3">
        <v>2.531</v>
      </c>
      <c r="CZ38" s="3">
        <f t="shared" si="21"/>
        <v>0.0002531</v>
      </c>
      <c r="DA38" s="11">
        <v>0.9999766</v>
      </c>
      <c r="DC38">
        <v>963.327</v>
      </c>
      <c r="DD38" s="3">
        <f t="shared" si="22"/>
        <v>10.380691084128234</v>
      </c>
      <c r="DE38">
        <v>2.4878</v>
      </c>
      <c r="DF38"/>
      <c r="DG38">
        <v>10.2307</v>
      </c>
      <c r="DH38" s="3">
        <f t="shared" si="23"/>
        <v>0.12120382769507462</v>
      </c>
      <c r="DI38">
        <v>1.10437</v>
      </c>
      <c r="DK38" s="12">
        <v>231</v>
      </c>
      <c r="DL38" s="5">
        <f t="shared" si="24"/>
        <v>43.29004329004329</v>
      </c>
      <c r="DM38" s="9">
        <v>2.0931</v>
      </c>
    </row>
    <row r="39" spans="4:117" ht="15">
      <c r="D39" s="5">
        <f t="shared" si="12"/>
        <v>2.108279871999999</v>
      </c>
      <c r="E39" s="5">
        <f t="shared" si="1"/>
        <v>1.4364597877535146</v>
      </c>
      <c r="J39" s="6">
        <v>1.39162</v>
      </c>
      <c r="K39" s="6">
        <v>1.44604</v>
      </c>
      <c r="M39" s="7">
        <f t="shared" si="13"/>
        <v>6.199999999999993</v>
      </c>
      <c r="N39" s="5">
        <f t="shared" si="2"/>
        <v>1.2346909349457145</v>
      </c>
      <c r="P39" s="8">
        <f t="shared" si="14"/>
        <v>4.64</v>
      </c>
      <c r="Q39" s="5">
        <f t="shared" si="3"/>
        <v>1.3560843534216551</v>
      </c>
      <c r="S39" s="9">
        <v>8.49139</v>
      </c>
      <c r="T39" s="9">
        <v>0.613063</v>
      </c>
      <c r="V39" s="1">
        <v>1020</v>
      </c>
      <c r="W39" s="9">
        <f t="shared" si="4"/>
        <v>9.803921568627452</v>
      </c>
      <c r="X39" s="8">
        <v>2.68</v>
      </c>
      <c r="Z39" s="1">
        <v>900</v>
      </c>
      <c r="AA39" s="9">
        <f t="shared" si="5"/>
        <v>11.11111111111111</v>
      </c>
      <c r="AB39" s="8">
        <v>1.9</v>
      </c>
      <c r="AH39" s="8">
        <v>0.88</v>
      </c>
      <c r="AI39" s="9">
        <v>1.558</v>
      </c>
      <c r="AQ39" s="9">
        <v>1117.95</v>
      </c>
      <c r="AR39" s="9">
        <f t="shared" si="7"/>
        <v>8.944943870477212</v>
      </c>
      <c r="AS39" s="9">
        <v>0.688312</v>
      </c>
      <c r="AU39" s="1">
        <v>645</v>
      </c>
      <c r="AV39" s="9">
        <v>15.503875968992247</v>
      </c>
      <c r="AW39" s="8">
        <v>1.52</v>
      </c>
      <c r="BC39" s="9">
        <v>546.751</v>
      </c>
      <c r="BD39" s="9">
        <f t="shared" si="8"/>
        <v>18.289861381140593</v>
      </c>
      <c r="BE39" s="9">
        <v>1.12074</v>
      </c>
      <c r="BG39">
        <v>0.165197</v>
      </c>
      <c r="BH39">
        <v>1.64111</v>
      </c>
      <c r="BJ39" s="14">
        <v>13.43</v>
      </c>
      <c r="BK39" s="4">
        <f t="shared" si="16"/>
        <v>0.001343</v>
      </c>
      <c r="BL39" s="14">
        <v>0.99965</v>
      </c>
      <c r="BN39" s="9">
        <v>9.41014</v>
      </c>
      <c r="BO39" s="9">
        <v>2.1875</v>
      </c>
      <c r="BQ39" s="9">
        <v>558.166</v>
      </c>
      <c r="BR39" s="9">
        <f t="shared" si="9"/>
        <v>17.915817158336406</v>
      </c>
      <c r="BS39" s="9">
        <v>1.12214</v>
      </c>
      <c r="BT39" s="9"/>
      <c r="BU39" s="12">
        <v>540</v>
      </c>
      <c r="BV39" s="5">
        <f t="shared" si="17"/>
        <v>18.51851851851852</v>
      </c>
      <c r="BW39" s="1">
        <v>1.09</v>
      </c>
      <c r="BY39" s="12">
        <v>1180</v>
      </c>
      <c r="BZ39" s="5">
        <f t="shared" si="18"/>
        <v>8.474576271186441</v>
      </c>
      <c r="CA39" s="1">
        <v>0.39</v>
      </c>
      <c r="CC39" s="1">
        <v>1060</v>
      </c>
      <c r="CD39" s="5">
        <f t="shared" si="10"/>
        <v>9.433962264150944</v>
      </c>
      <c r="CE39" s="8">
        <v>3.03</v>
      </c>
      <c r="CF39" s="13"/>
      <c r="CG39" s="3">
        <v>11.5343</v>
      </c>
      <c r="CH39" s="3">
        <f t="shared" si="19"/>
        <v>0.10750544029546656</v>
      </c>
      <c r="CI39" s="3">
        <v>1.65985</v>
      </c>
      <c r="CJ39" s="13"/>
      <c r="CM39" s="13"/>
      <c r="CN39" s="3">
        <v>82.1053</v>
      </c>
      <c r="CO39" s="3">
        <f t="shared" si="20"/>
        <v>121.79481714335128</v>
      </c>
      <c r="CP39" s="3">
        <v>1.95879</v>
      </c>
      <c r="CQ39" s="13"/>
      <c r="CR39" s="13"/>
      <c r="CS39" s="13"/>
      <c r="CT39" s="13"/>
      <c r="CY39" s="3">
        <v>2.59</v>
      </c>
      <c r="CZ39" s="3">
        <f t="shared" si="21"/>
        <v>0.000259</v>
      </c>
      <c r="DA39" s="11">
        <v>0.9999755</v>
      </c>
      <c r="DC39">
        <v>936.494</v>
      </c>
      <c r="DD39" s="3">
        <f t="shared" si="22"/>
        <v>10.678125006673827</v>
      </c>
      <c r="DE39">
        <v>2.30488</v>
      </c>
      <c r="DF39"/>
      <c r="DG39">
        <v>10.5067</v>
      </c>
      <c r="DH39" s="3">
        <f t="shared" si="23"/>
        <v>0.11801993013981554</v>
      </c>
      <c r="DI39">
        <v>1.04773</v>
      </c>
      <c r="DK39" s="12">
        <v>232</v>
      </c>
      <c r="DL39" s="5">
        <f t="shared" si="24"/>
        <v>43.10344827586207</v>
      </c>
      <c r="DM39" s="9">
        <v>2.0942</v>
      </c>
    </row>
    <row r="40" spans="4:117" ht="15">
      <c r="D40" s="5">
        <f t="shared" si="12"/>
        <v>2.167480617999999</v>
      </c>
      <c r="E40" s="5">
        <f t="shared" si="1"/>
        <v>1.4355338765030092</v>
      </c>
      <c r="J40" s="6">
        <v>1.39444</v>
      </c>
      <c r="K40" s="6">
        <v>1.446</v>
      </c>
      <c r="M40" s="7">
        <f t="shared" si="13"/>
        <v>6.299999999999993</v>
      </c>
      <c r="N40" s="5">
        <f t="shared" si="2"/>
        <v>1.2217808146435776</v>
      </c>
      <c r="P40" s="8">
        <v>4.77</v>
      </c>
      <c r="Q40" s="5">
        <f t="shared" si="3"/>
        <v>1.3486142250298043</v>
      </c>
      <c r="S40" s="9">
        <v>8.53779</v>
      </c>
      <c r="T40" s="9">
        <v>0.624394</v>
      </c>
      <c r="V40" s="1">
        <v>1010</v>
      </c>
      <c r="W40" s="9">
        <f t="shared" si="4"/>
        <v>9.900990099009901</v>
      </c>
      <c r="X40" s="8">
        <v>2.56</v>
      </c>
      <c r="Z40" s="1">
        <v>880</v>
      </c>
      <c r="AA40" s="9">
        <f t="shared" si="5"/>
        <v>11.363636363636363</v>
      </c>
      <c r="AB40" s="8">
        <v>1.84</v>
      </c>
      <c r="AH40" s="8">
        <v>0.92</v>
      </c>
      <c r="AI40" s="9">
        <v>1.55</v>
      </c>
      <c r="AQ40" s="9">
        <v>1128.21</v>
      </c>
      <c r="AR40" s="9">
        <f t="shared" si="7"/>
        <v>8.863598089008253</v>
      </c>
      <c r="AS40" s="9">
        <v>0.506494</v>
      </c>
      <c r="AU40" s="1">
        <v>625</v>
      </c>
      <c r="AV40" s="9">
        <v>16</v>
      </c>
      <c r="AW40" s="8">
        <v>1.46</v>
      </c>
      <c r="BC40" s="9">
        <v>572.9</v>
      </c>
      <c r="BD40" s="9">
        <f t="shared" si="8"/>
        <v>17.455053237912377</v>
      </c>
      <c r="BE40" s="9">
        <v>1.2507700000000002</v>
      </c>
      <c r="BG40">
        <v>0.181771</v>
      </c>
      <c r="BH40">
        <v>1.58667</v>
      </c>
      <c r="BJ40" s="14">
        <v>13.76</v>
      </c>
      <c r="BK40" s="4">
        <f t="shared" si="16"/>
        <v>0.001376</v>
      </c>
      <c r="BL40" s="14">
        <v>0.99964</v>
      </c>
      <c r="BN40" s="9">
        <v>9.52332</v>
      </c>
      <c r="BO40" s="9">
        <v>2.28471</v>
      </c>
      <c r="BQ40" s="9">
        <v>566.189</v>
      </c>
      <c r="BR40" s="9">
        <f t="shared" si="9"/>
        <v>17.661946805748613</v>
      </c>
      <c r="BS40" s="9">
        <v>1.13359</v>
      </c>
      <c r="BT40" s="9"/>
      <c r="BU40" s="12">
        <v>550</v>
      </c>
      <c r="BV40" s="5">
        <f t="shared" si="17"/>
        <v>18.181818181818183</v>
      </c>
      <c r="BW40" s="1">
        <v>1.16</v>
      </c>
      <c r="BY40" s="12">
        <v>1190</v>
      </c>
      <c r="BZ40" s="5">
        <f t="shared" si="18"/>
        <v>8.403361344537815</v>
      </c>
      <c r="CA40" s="1">
        <v>0.39</v>
      </c>
      <c r="CC40" s="1">
        <v>1070</v>
      </c>
      <c r="CD40" s="5">
        <f t="shared" si="10"/>
        <v>9.345794392523365</v>
      </c>
      <c r="CE40" s="8">
        <v>2.79</v>
      </c>
      <c r="CF40" s="13"/>
      <c r="CG40" s="3">
        <v>11.7189</v>
      </c>
      <c r="CH40" s="3">
        <f t="shared" si="19"/>
        <v>0.10581197894000291</v>
      </c>
      <c r="CI40" s="3">
        <v>1.60887</v>
      </c>
      <c r="CJ40" s="13"/>
      <c r="CM40" s="13"/>
      <c r="CN40" s="3">
        <v>84.1353</v>
      </c>
      <c r="CO40" s="3">
        <f t="shared" si="20"/>
        <v>118.85617570746167</v>
      </c>
      <c r="CP40" s="3">
        <v>1.95925</v>
      </c>
      <c r="CQ40" s="13"/>
      <c r="CR40" s="13"/>
      <c r="CS40" s="13"/>
      <c r="CT40" s="13"/>
      <c r="CY40" s="3">
        <v>2.651</v>
      </c>
      <c r="CZ40" s="3">
        <f t="shared" si="21"/>
        <v>0.0002651</v>
      </c>
      <c r="DA40" s="11">
        <v>0.9999744</v>
      </c>
      <c r="DC40">
        <v>906.977</v>
      </c>
      <c r="DD40" s="3">
        <f t="shared" si="22"/>
        <v>11.025637915845715</v>
      </c>
      <c r="DE40">
        <v>2.15854</v>
      </c>
      <c r="DF40"/>
      <c r="DG40">
        <v>10.7839</v>
      </c>
      <c r="DH40" s="3">
        <f t="shared" si="23"/>
        <v>0.11498622947171247</v>
      </c>
      <c r="DI40">
        <v>0.969666</v>
      </c>
      <c r="DK40" s="12">
        <v>233</v>
      </c>
      <c r="DL40" s="5">
        <f t="shared" si="24"/>
        <v>42.918454935622314</v>
      </c>
      <c r="DM40" s="9">
        <v>2.0952</v>
      </c>
    </row>
    <row r="41" spans="4:117" ht="15">
      <c r="D41" s="5">
        <f t="shared" si="12"/>
        <v>2.226681363999999</v>
      </c>
      <c r="E41" s="5">
        <f t="shared" si="1"/>
        <v>1.434580623547327</v>
      </c>
      <c r="J41" s="6">
        <v>1.39728</v>
      </c>
      <c r="K41" s="6">
        <v>1.44596</v>
      </c>
      <c r="M41" s="7">
        <f t="shared" si="13"/>
        <v>6.399999999999992</v>
      </c>
      <c r="N41" s="5">
        <f t="shared" si="2"/>
        <v>1.2079334524204681</v>
      </c>
      <c r="S41" s="9">
        <v>8.56102</v>
      </c>
      <c r="T41" s="9">
        <v>0.639524</v>
      </c>
      <c r="V41" s="1">
        <v>1000</v>
      </c>
      <c r="W41" s="9">
        <f t="shared" si="4"/>
        <v>10</v>
      </c>
      <c r="X41" s="8">
        <v>2.4</v>
      </c>
      <c r="Z41" s="1">
        <v>860</v>
      </c>
      <c r="AA41" s="9">
        <f t="shared" si="5"/>
        <v>11.627906976744185</v>
      </c>
      <c r="AB41" s="8">
        <v>1.77</v>
      </c>
      <c r="AH41" s="8">
        <v>0.96</v>
      </c>
      <c r="AI41" s="9">
        <v>1.548</v>
      </c>
      <c r="AQ41" s="9">
        <v>1144.87</v>
      </c>
      <c r="AR41" s="9">
        <f t="shared" si="7"/>
        <v>8.734616157292969</v>
      </c>
      <c r="AS41" s="9">
        <v>0.441558</v>
      </c>
      <c r="AU41" s="1">
        <v>606</v>
      </c>
      <c r="AV41" s="9">
        <v>16.501650165016503</v>
      </c>
      <c r="AW41" s="8">
        <v>1.44</v>
      </c>
      <c r="BC41" s="9">
        <v>603.803</v>
      </c>
      <c r="BD41" s="9">
        <f t="shared" si="8"/>
        <v>16.56169313501258</v>
      </c>
      <c r="BE41" s="9">
        <v>1.3250799999999998</v>
      </c>
      <c r="BG41">
        <v>0.202412</v>
      </c>
      <c r="BH41">
        <v>1.55556</v>
      </c>
      <c r="BJ41" s="14">
        <v>14.1</v>
      </c>
      <c r="BK41" s="4">
        <f t="shared" si="16"/>
        <v>0.00141</v>
      </c>
      <c r="BL41" s="14">
        <v>0.99962</v>
      </c>
      <c r="BN41" s="9">
        <v>9.63697</v>
      </c>
      <c r="BO41" s="9">
        <v>2.36476</v>
      </c>
      <c r="BU41" s="12">
        <v>552</v>
      </c>
      <c r="BV41" s="5">
        <f t="shared" si="17"/>
        <v>18.115942028985508</v>
      </c>
      <c r="BY41" s="12">
        <v>1200</v>
      </c>
      <c r="BZ41" s="5">
        <f t="shared" si="18"/>
        <v>8.333333333333334</v>
      </c>
      <c r="CA41" s="1">
        <v>0.38</v>
      </c>
      <c r="CC41" s="1">
        <v>1080</v>
      </c>
      <c r="CD41" s="5">
        <f t="shared" si="10"/>
        <v>9.25925925925926</v>
      </c>
      <c r="CE41" s="8">
        <v>2.42</v>
      </c>
      <c r="CF41" s="13"/>
      <c r="CG41" s="3">
        <v>11.9034</v>
      </c>
      <c r="CH41" s="3">
        <f t="shared" si="19"/>
        <v>0.10417191726733539</v>
      </c>
      <c r="CI41" s="3">
        <v>1.53522</v>
      </c>
      <c r="CJ41" s="13"/>
      <c r="CM41" s="13"/>
      <c r="CN41" s="3">
        <v>85.9398</v>
      </c>
      <c r="CO41" s="3">
        <f t="shared" si="20"/>
        <v>116.36052213293492</v>
      </c>
      <c r="CP41" s="3">
        <v>1.95972</v>
      </c>
      <c r="CQ41" s="13"/>
      <c r="CR41" s="13"/>
      <c r="CS41" s="13"/>
      <c r="CT41" s="13"/>
      <c r="CY41" s="3">
        <v>2.712</v>
      </c>
      <c r="CZ41" s="3">
        <f t="shared" si="21"/>
        <v>0.00027120000000000003</v>
      </c>
      <c r="DA41" s="11">
        <v>0.9999731</v>
      </c>
      <c r="DC41">
        <v>874.776</v>
      </c>
      <c r="DD41" s="3">
        <f t="shared" si="22"/>
        <v>11.43149789203179</v>
      </c>
      <c r="DE41">
        <v>2.06707</v>
      </c>
      <c r="DF41"/>
      <c r="DG41">
        <v>11.0224</v>
      </c>
      <c r="DH41" s="3">
        <f t="shared" si="23"/>
        <v>0.1124981855131369</v>
      </c>
      <c r="DI41">
        <v>0.884385</v>
      </c>
      <c r="DK41" s="12">
        <v>234</v>
      </c>
      <c r="DL41" s="5">
        <f t="shared" si="24"/>
        <v>42.73504273504274</v>
      </c>
      <c r="DM41" s="9">
        <v>2.0963</v>
      </c>
    </row>
    <row r="42" spans="4:117" ht="15">
      <c r="D42" s="5">
        <f t="shared" si="12"/>
        <v>2.2858821099999993</v>
      </c>
      <c r="E42" s="5">
        <f t="shared" si="1"/>
        <v>1.433599214159726</v>
      </c>
      <c r="J42" s="6">
        <v>1.40012</v>
      </c>
      <c r="K42" s="6">
        <v>1.44592</v>
      </c>
      <c r="M42" s="7">
        <f t="shared" si="13"/>
        <v>6.499999999999992</v>
      </c>
      <c r="N42" s="5">
        <f t="shared" si="2"/>
        <v>1.19304561476628</v>
      </c>
      <c r="S42" s="9">
        <v>8.58425</v>
      </c>
      <c r="T42" s="9">
        <v>0.65276</v>
      </c>
      <c r="V42" s="1">
        <v>990</v>
      </c>
      <c r="W42" s="9">
        <f t="shared" si="4"/>
        <v>10.1010101010101</v>
      </c>
      <c r="X42" s="8">
        <v>2.3</v>
      </c>
      <c r="Z42" s="1">
        <v>840</v>
      </c>
      <c r="AA42" s="9">
        <f t="shared" si="5"/>
        <v>11.904761904761905</v>
      </c>
      <c r="AB42" s="8">
        <v>1.71</v>
      </c>
      <c r="AH42" s="8">
        <f aca="true" t="shared" si="26" ref="AH42:AH84">AH41+0.04</f>
        <v>1</v>
      </c>
      <c r="AI42" s="9">
        <v>1.548</v>
      </c>
      <c r="AQ42" s="9">
        <v>1164.1</v>
      </c>
      <c r="AR42" s="9">
        <f t="shared" si="7"/>
        <v>8.590327291469805</v>
      </c>
      <c r="AS42" s="9">
        <v>0.519481</v>
      </c>
      <c r="AU42" s="1">
        <v>588</v>
      </c>
      <c r="AV42" s="9">
        <v>17.006802721088434</v>
      </c>
      <c r="AW42" s="8">
        <v>1.41</v>
      </c>
      <c r="BC42" s="9">
        <v>629.952</v>
      </c>
      <c r="BD42" s="9">
        <f t="shared" si="8"/>
        <v>15.874225337803516</v>
      </c>
      <c r="BE42" s="9">
        <v>1.3993799999999998</v>
      </c>
      <c r="BG42">
        <v>0.228107</v>
      </c>
      <c r="BH42">
        <v>1.52444</v>
      </c>
      <c r="BJ42" s="14">
        <v>14.45</v>
      </c>
      <c r="BK42" s="4">
        <f t="shared" si="16"/>
        <v>0.0014449999999999999</v>
      </c>
      <c r="BL42" s="14">
        <v>0.9996</v>
      </c>
      <c r="BN42" s="9">
        <v>10.0831</v>
      </c>
      <c r="BO42" s="9">
        <v>2.27319</v>
      </c>
      <c r="BU42" s="12">
        <v>560</v>
      </c>
      <c r="BV42" s="5">
        <f t="shared" si="17"/>
        <v>17.857142857142858</v>
      </c>
      <c r="BW42" s="1">
        <v>1.23</v>
      </c>
      <c r="BY42" s="12">
        <v>1210</v>
      </c>
      <c r="BZ42" s="5">
        <f t="shared" si="18"/>
        <v>8.264462809917354</v>
      </c>
      <c r="CA42" s="1">
        <v>0.39</v>
      </c>
      <c r="CC42" s="1">
        <v>1090</v>
      </c>
      <c r="CD42" s="5">
        <f t="shared" si="10"/>
        <v>9.174311926605505</v>
      </c>
      <c r="CE42" s="8">
        <v>1.91</v>
      </c>
      <c r="CF42" s="13"/>
      <c r="CG42" s="3">
        <v>12.088</v>
      </c>
      <c r="CH42" s="3">
        <f t="shared" si="19"/>
        <v>0.10258107213765719</v>
      </c>
      <c r="CI42" s="3">
        <v>1.47857</v>
      </c>
      <c r="CJ42" s="13"/>
      <c r="CM42" s="13"/>
      <c r="CN42" s="3">
        <v>87.9699</v>
      </c>
      <c r="CO42" s="3">
        <f t="shared" si="20"/>
        <v>113.67524573746248</v>
      </c>
      <c r="CP42" s="3">
        <v>1.96009</v>
      </c>
      <c r="CQ42" s="13"/>
      <c r="CR42" s="13"/>
      <c r="CS42" s="13"/>
      <c r="CT42" s="13"/>
      <c r="CY42" s="3">
        <v>2.776</v>
      </c>
      <c r="CZ42" s="3">
        <f t="shared" si="21"/>
        <v>0.00027759999999999997</v>
      </c>
      <c r="DA42" s="11">
        <v>0.9999719</v>
      </c>
      <c r="DC42">
        <v>853.309</v>
      </c>
      <c r="DD42" s="3">
        <f t="shared" si="22"/>
        <v>11.719084177009735</v>
      </c>
      <c r="DE42">
        <v>1.86585</v>
      </c>
      <c r="DF42"/>
      <c r="DG42">
        <v>11.376</v>
      </c>
      <c r="DH42" s="3">
        <f t="shared" si="23"/>
        <v>0.1090014064697609</v>
      </c>
      <c r="DI42">
        <v>0.83503</v>
      </c>
      <c r="DK42" s="12">
        <v>235</v>
      </c>
      <c r="DL42" s="5">
        <f t="shared" si="24"/>
        <v>42.5531914893617</v>
      </c>
      <c r="DM42" s="9">
        <v>2.0974</v>
      </c>
    </row>
    <row r="43" spans="4:117" ht="15">
      <c r="D43" s="5">
        <f t="shared" si="12"/>
        <v>2.3450828559999994</v>
      </c>
      <c r="E43" s="5">
        <f t="shared" si="1"/>
        <v>1.4325888485254121</v>
      </c>
      <c r="J43" s="6">
        <v>1.40298</v>
      </c>
      <c r="K43" s="6">
        <v>1.44589</v>
      </c>
      <c r="M43" s="7">
        <f t="shared" si="13"/>
        <v>6.599999999999992</v>
      </c>
      <c r="N43" s="5">
        <f t="shared" si="2"/>
        <v>1.1769975524985217</v>
      </c>
      <c r="S43" s="9">
        <v>8.61674</v>
      </c>
      <c r="T43" s="9">
        <v>0.664099</v>
      </c>
      <c r="V43" s="1">
        <v>960</v>
      </c>
      <c r="W43" s="9">
        <f t="shared" si="4"/>
        <v>10.416666666666666</v>
      </c>
      <c r="X43" s="8">
        <v>2.02</v>
      </c>
      <c r="Z43" s="1">
        <v>820</v>
      </c>
      <c r="AA43" s="9">
        <f t="shared" si="5"/>
        <v>12.195121951219512</v>
      </c>
      <c r="AB43" s="8">
        <v>1.72</v>
      </c>
      <c r="AH43" s="8">
        <f t="shared" si="26"/>
        <v>1.04</v>
      </c>
      <c r="AI43" s="9">
        <v>1.551</v>
      </c>
      <c r="AQ43" s="9">
        <v>1182.05</v>
      </c>
      <c r="AR43" s="9">
        <f t="shared" si="7"/>
        <v>8.459879023729961</v>
      </c>
      <c r="AS43" s="9">
        <v>0.558442</v>
      </c>
      <c r="AU43" s="1">
        <v>571</v>
      </c>
      <c r="AV43" s="9">
        <v>17.513134851138354</v>
      </c>
      <c r="AW43" s="8">
        <v>1.35</v>
      </c>
      <c r="BC43" s="9">
        <v>656.101</v>
      </c>
      <c r="BD43" s="9">
        <f t="shared" si="8"/>
        <v>15.24155579704954</v>
      </c>
      <c r="BE43" s="9">
        <v>1.45511</v>
      </c>
      <c r="BG43">
        <v>0.263283</v>
      </c>
      <c r="BH43">
        <v>1.50889</v>
      </c>
      <c r="BJ43" s="14">
        <v>14.79</v>
      </c>
      <c r="BK43" s="4">
        <f t="shared" si="16"/>
        <v>0.0014789999999999998</v>
      </c>
      <c r="BL43" s="14">
        <v>0.99958</v>
      </c>
      <c r="BN43" s="9">
        <v>10.1948</v>
      </c>
      <c r="BO43" s="9">
        <v>2.19311</v>
      </c>
      <c r="BU43" s="12">
        <v>570</v>
      </c>
      <c r="BV43" s="5">
        <f t="shared" si="17"/>
        <v>17.54385964912281</v>
      </c>
      <c r="BW43" s="1">
        <v>1.28</v>
      </c>
      <c r="BY43" s="12">
        <v>1220</v>
      </c>
      <c r="BZ43" s="5">
        <f t="shared" si="18"/>
        <v>8.19672131147541</v>
      </c>
      <c r="CA43" s="1">
        <v>0.36</v>
      </c>
      <c r="CC43" s="1">
        <v>1100</v>
      </c>
      <c r="CD43" s="5">
        <f t="shared" si="10"/>
        <v>9.090909090909092</v>
      </c>
      <c r="CE43" s="8">
        <v>1.4</v>
      </c>
      <c r="CF43" s="13"/>
      <c r="CG43" s="3">
        <v>12.1803</v>
      </c>
      <c r="CH43" s="3">
        <f t="shared" si="19"/>
        <v>0.10180373225618417</v>
      </c>
      <c r="CI43" s="3">
        <v>1.42192</v>
      </c>
      <c r="CJ43" s="13"/>
      <c r="CM43" s="13"/>
      <c r="CN43" s="3">
        <v>89.7744</v>
      </c>
      <c r="CO43" s="3">
        <f t="shared" si="20"/>
        <v>111.39032953715089</v>
      </c>
      <c r="CP43" s="3">
        <v>1.96037</v>
      </c>
      <c r="CQ43" s="13"/>
      <c r="CR43" s="13"/>
      <c r="CS43" s="13"/>
      <c r="CT43" s="13"/>
      <c r="CY43" s="3">
        <v>2.84</v>
      </c>
      <c r="CZ43" s="3">
        <f t="shared" si="21"/>
        <v>0.00028399999999999996</v>
      </c>
      <c r="DA43" s="11">
        <v>0.9999705</v>
      </c>
      <c r="DC43">
        <v>826.476</v>
      </c>
      <c r="DD43" s="3">
        <f t="shared" si="22"/>
        <v>12.099564899646209</v>
      </c>
      <c r="DE43">
        <v>1.7378</v>
      </c>
      <c r="DF43"/>
      <c r="DG43">
        <v>11.8828</v>
      </c>
      <c r="DH43" s="3">
        <f t="shared" si="23"/>
        <v>0.10435250950954321</v>
      </c>
      <c r="DI43">
        <v>0.835959</v>
      </c>
      <c r="DK43" s="12">
        <v>236</v>
      </c>
      <c r="DL43" s="5">
        <f t="shared" si="24"/>
        <v>42.3728813559322</v>
      </c>
      <c r="DM43" s="9">
        <v>2.0985</v>
      </c>
    </row>
    <row r="44" spans="4:117" ht="15">
      <c r="D44" s="5">
        <f t="shared" si="12"/>
        <v>2.4042836019999996</v>
      </c>
      <c r="E44" s="5">
        <f t="shared" si="1"/>
        <v>1.431548735460026</v>
      </c>
      <c r="J44" s="6">
        <v>1.40585</v>
      </c>
      <c r="K44" s="6">
        <v>1.44585</v>
      </c>
      <c r="M44" s="7">
        <f t="shared" si="13"/>
        <v>6.699999999999991</v>
      </c>
      <c r="N44" s="5">
        <f t="shared" si="2"/>
        <v>1.1596494139777287</v>
      </c>
      <c r="S44" s="9">
        <v>8.65389</v>
      </c>
      <c r="T44" s="9">
        <v>0.683006</v>
      </c>
      <c r="V44" s="1">
        <v>930</v>
      </c>
      <c r="W44" s="9">
        <f t="shared" si="4"/>
        <v>10.75268817204301</v>
      </c>
      <c r="X44" s="8">
        <v>1.82</v>
      </c>
      <c r="Z44" s="1">
        <v>800</v>
      </c>
      <c r="AA44" s="9">
        <f t="shared" si="5"/>
        <v>12.5</v>
      </c>
      <c r="AB44" s="8">
        <v>1.82</v>
      </c>
      <c r="AH44" s="8">
        <f t="shared" si="26"/>
        <v>1.08</v>
      </c>
      <c r="AI44" s="9">
        <v>1.55</v>
      </c>
      <c r="AQ44" s="9">
        <v>1206.41</v>
      </c>
      <c r="AR44" s="9">
        <f t="shared" si="7"/>
        <v>8.289055959416782</v>
      </c>
      <c r="AS44" s="9">
        <v>0.493506</v>
      </c>
      <c r="AU44" s="1">
        <v>552</v>
      </c>
      <c r="AV44" s="9">
        <v>18.115942028985508</v>
      </c>
      <c r="AW44" s="8">
        <v>1.23</v>
      </c>
      <c r="BC44" s="9">
        <v>679.873</v>
      </c>
      <c r="BD44" s="9">
        <f t="shared" si="8"/>
        <v>14.708629405786079</v>
      </c>
      <c r="BE44" s="9">
        <v>1.51084</v>
      </c>
      <c r="BG44" s="9"/>
      <c r="BH44" s="9"/>
      <c r="BJ44" s="14">
        <v>15.16</v>
      </c>
      <c r="BK44" s="4">
        <f t="shared" si="16"/>
        <v>0.001516</v>
      </c>
      <c r="BL44" s="14">
        <v>0.99956</v>
      </c>
      <c r="BN44" s="9">
        <v>10.1901</v>
      </c>
      <c r="BO44" s="9">
        <v>2.10732</v>
      </c>
      <c r="BU44" s="12">
        <v>571</v>
      </c>
      <c r="BV44" s="5">
        <f t="shared" si="17"/>
        <v>17.513134851138354</v>
      </c>
      <c r="BY44" s="12">
        <v>1230</v>
      </c>
      <c r="BZ44" s="5">
        <f t="shared" si="18"/>
        <v>8.130081300813009</v>
      </c>
      <c r="CA44" s="1">
        <v>0.33</v>
      </c>
      <c r="CC44" s="1">
        <v>1110</v>
      </c>
      <c r="CD44" s="5">
        <f t="shared" si="10"/>
        <v>9.00900900900901</v>
      </c>
      <c r="CE44" s="1">
        <v>0.7</v>
      </c>
      <c r="CG44" s="3">
        <v>12.4571</v>
      </c>
      <c r="CH44" s="3">
        <f t="shared" si="19"/>
        <v>0.09954162686339517</v>
      </c>
      <c r="CI44" s="3">
        <v>1.36527</v>
      </c>
      <c r="CN44" s="3">
        <v>91.8045</v>
      </c>
      <c r="CO44" s="3">
        <f t="shared" si="20"/>
        <v>108.92712230881929</v>
      </c>
      <c r="CP44" s="3">
        <v>1.96047</v>
      </c>
      <c r="CY44" s="3">
        <v>2.906</v>
      </c>
      <c r="CZ44" s="3">
        <f t="shared" si="21"/>
        <v>0.0002906</v>
      </c>
      <c r="DA44" s="11">
        <v>0.9999691</v>
      </c>
      <c r="DC44">
        <v>802.326</v>
      </c>
      <c r="DD44" s="3">
        <f t="shared" si="22"/>
        <v>12.463761613109883</v>
      </c>
      <c r="DE44">
        <v>1.82927</v>
      </c>
      <c r="DF44"/>
      <c r="DG44">
        <v>12.3499</v>
      </c>
      <c r="DH44" s="3">
        <f t="shared" si="23"/>
        <v>0.1004056713009822</v>
      </c>
      <c r="DI44">
        <v>0.851101</v>
      </c>
      <c r="DK44" s="12">
        <v>237</v>
      </c>
      <c r="DL44" s="5">
        <f t="shared" si="24"/>
        <v>42.19409282700422</v>
      </c>
      <c r="DM44" s="9">
        <v>2.0996</v>
      </c>
    </row>
    <row r="45" spans="4:117" ht="15">
      <c r="D45" s="5">
        <f t="shared" si="12"/>
        <v>2.4634843479999997</v>
      </c>
      <c r="E45" s="5">
        <f t="shared" si="1"/>
        <v>1.4304780869909095</v>
      </c>
      <c r="J45" s="6">
        <v>1.40874</v>
      </c>
      <c r="K45" s="6">
        <v>1.44581</v>
      </c>
      <c r="S45" s="9">
        <v>8.6771</v>
      </c>
      <c r="T45" s="9">
        <v>0.692457</v>
      </c>
      <c r="V45" s="1">
        <v>900</v>
      </c>
      <c r="W45" s="9">
        <f t="shared" si="4"/>
        <v>11.11111111111111</v>
      </c>
      <c r="X45" s="8">
        <v>1.76</v>
      </c>
      <c r="Z45" s="1">
        <v>780</v>
      </c>
      <c r="AA45" s="9">
        <f t="shared" si="5"/>
        <v>12.820512820512821</v>
      </c>
      <c r="AB45" s="8">
        <v>1.93</v>
      </c>
      <c r="AH45" s="8">
        <f t="shared" si="26"/>
        <v>1.12</v>
      </c>
      <c r="AI45" s="9">
        <v>1.551</v>
      </c>
      <c r="AQ45" s="9">
        <v>1230.77</v>
      </c>
      <c r="AR45" s="9">
        <f t="shared" si="7"/>
        <v>8.124994921878173</v>
      </c>
      <c r="AS45" s="9">
        <v>0.38961</v>
      </c>
      <c r="AU45" s="1">
        <v>529</v>
      </c>
      <c r="AV45" s="9">
        <v>18.90359168241966</v>
      </c>
      <c r="AW45" s="8">
        <v>1.057</v>
      </c>
      <c r="BC45" s="9">
        <v>710.777</v>
      </c>
      <c r="BD45" s="9">
        <f t="shared" si="8"/>
        <v>14.069110283534778</v>
      </c>
      <c r="BE45" s="9">
        <v>1.56656</v>
      </c>
      <c r="BG45" s="9"/>
      <c r="BH45" s="9"/>
      <c r="BJ45" s="14">
        <v>15.54</v>
      </c>
      <c r="BK45" s="4">
        <f t="shared" si="16"/>
        <v>0.0015539999999999998</v>
      </c>
      <c r="BL45" s="14">
        <v>0.99954</v>
      </c>
      <c r="BN45" s="9">
        <v>10.5413</v>
      </c>
      <c r="BO45" s="9">
        <v>2.02721</v>
      </c>
      <c r="BU45" s="12">
        <v>580</v>
      </c>
      <c r="BV45" s="5">
        <f t="shared" si="17"/>
        <v>17.241379310344826</v>
      </c>
      <c r="BW45" s="1">
        <v>1.33</v>
      </c>
      <c r="BY45" s="12">
        <v>1240</v>
      </c>
      <c r="BZ45" s="5">
        <f t="shared" si="18"/>
        <v>8.064516129032258</v>
      </c>
      <c r="CA45" s="1">
        <v>0.32</v>
      </c>
      <c r="CC45" s="1">
        <v>1120</v>
      </c>
      <c r="CD45" s="5">
        <f t="shared" si="10"/>
        <v>8.928571428571429</v>
      </c>
      <c r="CE45" s="8">
        <v>0.53</v>
      </c>
      <c r="CF45" s="13"/>
      <c r="CG45" s="3">
        <v>12.9185</v>
      </c>
      <c r="CH45" s="3">
        <f t="shared" si="19"/>
        <v>0.09598637612725935</v>
      </c>
      <c r="CI45" s="3">
        <v>1.33128</v>
      </c>
      <c r="CJ45" s="13"/>
      <c r="CM45" s="13"/>
      <c r="CN45" s="3">
        <v>93.8346</v>
      </c>
      <c r="CO45" s="3">
        <f t="shared" si="20"/>
        <v>106.57049744976801</v>
      </c>
      <c r="CP45" s="3">
        <v>1.96093</v>
      </c>
      <c r="CQ45" s="13"/>
      <c r="CR45" s="13"/>
      <c r="CS45" s="13"/>
      <c r="CT45" s="13"/>
      <c r="CY45" s="3">
        <v>2.974</v>
      </c>
      <c r="CZ45" s="3">
        <f t="shared" si="21"/>
        <v>0.0002974</v>
      </c>
      <c r="DA45" s="11">
        <v>0.9999676</v>
      </c>
      <c r="DC45">
        <v>778.175</v>
      </c>
      <c r="DD45" s="3">
        <f t="shared" si="22"/>
        <v>12.850579882417193</v>
      </c>
      <c r="DE45">
        <v>1.97561</v>
      </c>
      <c r="DF45"/>
      <c r="DG45">
        <v>12.7795</v>
      </c>
      <c r="DH45" s="3">
        <f t="shared" si="23"/>
        <v>0.09703040025040102</v>
      </c>
      <c r="DI45">
        <v>0.837602</v>
      </c>
      <c r="DK45" s="12">
        <v>238</v>
      </c>
      <c r="DL45" s="5">
        <f t="shared" si="24"/>
        <v>42.016806722689076</v>
      </c>
      <c r="DM45" s="9">
        <v>2.1007</v>
      </c>
    </row>
    <row r="46" spans="4:117" ht="15">
      <c r="D46" s="5">
        <f t="shared" si="12"/>
        <v>2.522685094</v>
      </c>
      <c r="E46" s="5">
        <f t="shared" si="1"/>
        <v>1.429376113628892</v>
      </c>
      <c r="J46" s="6">
        <v>1.41163</v>
      </c>
      <c r="K46" s="6">
        <v>1.44577</v>
      </c>
      <c r="S46" s="9">
        <v>8.69568</v>
      </c>
      <c r="T46" s="9">
        <v>0.703804</v>
      </c>
      <c r="Z46" s="1">
        <v>760</v>
      </c>
      <c r="AA46" s="9">
        <f t="shared" si="5"/>
        <v>13.157894736842104</v>
      </c>
      <c r="AB46" s="8">
        <v>1.92</v>
      </c>
      <c r="AH46" s="8">
        <f t="shared" si="26"/>
        <v>1.1600000000000001</v>
      </c>
      <c r="AI46" s="9">
        <v>1.549</v>
      </c>
      <c r="AQ46" s="9">
        <v>1256.41</v>
      </c>
      <c r="AR46" s="9">
        <f t="shared" si="7"/>
        <v>7.959185297792918</v>
      </c>
      <c r="AS46" s="9">
        <v>0.428571</v>
      </c>
      <c r="AU46" s="1">
        <v>500</v>
      </c>
      <c r="AV46" s="9">
        <v>20</v>
      </c>
      <c r="AW46" s="8">
        <v>0.674</v>
      </c>
      <c r="BC46" s="9">
        <v>739.303</v>
      </c>
      <c r="BD46" s="9">
        <f t="shared" si="8"/>
        <v>13.526253782278713</v>
      </c>
      <c r="BE46" s="9">
        <v>1.62229</v>
      </c>
      <c r="BG46" s="9"/>
      <c r="BH46" s="9"/>
      <c r="BJ46" s="14">
        <v>15.92</v>
      </c>
      <c r="BK46" s="4">
        <f t="shared" si="16"/>
        <v>0.001592</v>
      </c>
      <c r="BL46" s="14">
        <v>0.99951</v>
      </c>
      <c r="BN46" s="9">
        <v>10.7799</v>
      </c>
      <c r="BO46" s="9">
        <v>1.93567</v>
      </c>
      <c r="BU46" s="12">
        <v>588</v>
      </c>
      <c r="BV46" s="5">
        <f t="shared" si="17"/>
        <v>17.006802721088434</v>
      </c>
      <c r="BY46" s="12">
        <v>1250</v>
      </c>
      <c r="BZ46" s="5">
        <f t="shared" si="18"/>
        <v>8</v>
      </c>
      <c r="CA46" s="1">
        <v>0.32</v>
      </c>
      <c r="CC46" s="1">
        <v>1130</v>
      </c>
      <c r="CD46" s="5">
        <f t="shared" si="10"/>
        <v>8.849557522123893</v>
      </c>
      <c r="CE46" s="8">
        <v>0.45</v>
      </c>
      <c r="CF46" s="13"/>
      <c r="CG46" s="3">
        <v>13.3798</v>
      </c>
      <c r="CH46" s="3">
        <f t="shared" si="19"/>
        <v>0.09267702058326732</v>
      </c>
      <c r="CI46" s="3">
        <v>1.34828</v>
      </c>
      <c r="CJ46" s="13"/>
      <c r="CM46" s="13"/>
      <c r="CN46" s="3">
        <v>95.6391</v>
      </c>
      <c r="CO46" s="3">
        <f t="shared" si="20"/>
        <v>104.55974596164121</v>
      </c>
      <c r="CP46" s="3">
        <v>1.96168</v>
      </c>
      <c r="CQ46" s="13"/>
      <c r="CR46" s="13"/>
      <c r="CS46" s="13"/>
      <c r="CT46" s="13"/>
      <c r="CY46" s="3">
        <v>3.043</v>
      </c>
      <c r="CZ46" s="3">
        <f t="shared" si="21"/>
        <v>0.0003043</v>
      </c>
      <c r="DA46" s="11">
        <v>0.9999661</v>
      </c>
      <c r="DC46">
        <v>756.708</v>
      </c>
      <c r="DD46" s="3">
        <f t="shared" si="22"/>
        <v>13.21513714669331</v>
      </c>
      <c r="DE46">
        <v>2.04878</v>
      </c>
      <c r="DF46"/>
      <c r="DG46">
        <v>13.3272</v>
      </c>
      <c r="DH46" s="3">
        <f t="shared" si="23"/>
        <v>0.09304279968785642</v>
      </c>
      <c r="DI46">
        <v>0.802889</v>
      </c>
      <c r="DK46" s="12">
        <v>239</v>
      </c>
      <c r="DL46" s="5">
        <f t="shared" si="24"/>
        <v>41.84100418410041</v>
      </c>
      <c r="DM46" s="9">
        <v>2.1018</v>
      </c>
    </row>
    <row r="47" spans="4:117" ht="15">
      <c r="D47" s="5">
        <f t="shared" si="12"/>
        <v>2.58188584</v>
      </c>
      <c r="E47" s="5">
        <f t="shared" si="1"/>
        <v>1.4282420201928707</v>
      </c>
      <c r="J47" s="6">
        <v>1.41453</v>
      </c>
      <c r="K47" s="6">
        <v>1.44573</v>
      </c>
      <c r="S47" s="9">
        <v>8.71892</v>
      </c>
      <c r="T47" s="9">
        <v>0.718933</v>
      </c>
      <c r="Z47" s="1">
        <v>740</v>
      </c>
      <c r="AA47" s="9">
        <f t="shared" si="5"/>
        <v>13.513513513513514</v>
      </c>
      <c r="AB47" s="8">
        <v>1.86</v>
      </c>
      <c r="AH47" s="8">
        <f t="shared" si="26"/>
        <v>1.2000000000000002</v>
      </c>
      <c r="AI47" s="9">
        <v>1.55</v>
      </c>
      <c r="AQ47" s="9">
        <v>1279.49</v>
      </c>
      <c r="AR47" s="9">
        <f t="shared" si="7"/>
        <v>7.815614033716559</v>
      </c>
      <c r="AS47" s="9">
        <v>0.558442</v>
      </c>
      <c r="AU47" s="1">
        <v>481</v>
      </c>
      <c r="AV47" s="9">
        <v>20.79002079002079</v>
      </c>
      <c r="AW47" s="8">
        <v>0.716</v>
      </c>
      <c r="BC47" s="9">
        <v>765.452</v>
      </c>
      <c r="BD47" s="9">
        <f t="shared" si="8"/>
        <v>13.064176460444287</v>
      </c>
      <c r="BE47" s="9">
        <v>1.71517</v>
      </c>
      <c r="BG47" s="9">
        <v>0.365706</v>
      </c>
      <c r="BH47" s="9">
        <v>1.47928</v>
      </c>
      <c r="BJ47" s="14">
        <v>16.31</v>
      </c>
      <c r="BK47" s="4">
        <f t="shared" si="16"/>
        <v>0.0016309999999999999</v>
      </c>
      <c r="BL47" s="14">
        <v>0.99949</v>
      </c>
      <c r="BN47" s="9">
        <v>10.8993</v>
      </c>
      <c r="BO47" s="9">
        <v>1.85559</v>
      </c>
      <c r="BU47" s="12">
        <v>590</v>
      </c>
      <c r="BV47" s="5">
        <f t="shared" si="17"/>
        <v>16.949152542372882</v>
      </c>
      <c r="BW47" s="1">
        <v>1.36</v>
      </c>
      <c r="BY47" s="12">
        <v>1260</v>
      </c>
      <c r="BZ47" s="5">
        <f t="shared" si="18"/>
        <v>7.936507936507937</v>
      </c>
      <c r="CA47" s="1">
        <v>0.38</v>
      </c>
      <c r="CC47" s="1">
        <v>1140</v>
      </c>
      <c r="CD47" s="5">
        <f t="shared" si="10"/>
        <v>8.771929824561404</v>
      </c>
      <c r="CE47" s="8">
        <v>0.44</v>
      </c>
      <c r="CF47" s="13"/>
      <c r="CG47" s="3">
        <v>13.8412</v>
      </c>
      <c r="CH47" s="3">
        <f t="shared" si="19"/>
        <v>0.0895876080108661</v>
      </c>
      <c r="CI47" s="3">
        <v>1.31429</v>
      </c>
      <c r="CJ47" s="13"/>
      <c r="CM47" s="13"/>
      <c r="CN47" s="3">
        <v>97.4436</v>
      </c>
      <c r="CO47" s="3">
        <f t="shared" si="20"/>
        <v>102.62346629229626</v>
      </c>
      <c r="CP47" s="3">
        <v>1.96234</v>
      </c>
      <c r="CQ47" s="13"/>
      <c r="CR47" s="13"/>
      <c r="CS47" s="13"/>
      <c r="CT47" s="13"/>
      <c r="CY47" s="3">
        <v>3.114</v>
      </c>
      <c r="CZ47" s="3">
        <f t="shared" si="21"/>
        <v>0.0003114</v>
      </c>
      <c r="DA47" s="11">
        <v>0.9999645</v>
      </c>
      <c r="DC47">
        <v>729.875</v>
      </c>
      <c r="DD47" s="3">
        <f t="shared" si="22"/>
        <v>13.700976194553862</v>
      </c>
      <c r="DE47">
        <v>1.93902</v>
      </c>
      <c r="DF47"/>
      <c r="DG47">
        <v>13.7981</v>
      </c>
      <c r="DH47" s="3">
        <f t="shared" si="23"/>
        <v>0.08986744551786116</v>
      </c>
      <c r="DI47">
        <v>0.746606</v>
      </c>
      <c r="DK47" s="12">
        <v>240</v>
      </c>
      <c r="DL47" s="5">
        <f t="shared" si="24"/>
        <v>41.666666666666664</v>
      </c>
      <c r="DM47" s="9">
        <v>2.1029</v>
      </c>
    </row>
    <row r="48" spans="4:117" ht="15">
      <c r="D48" s="5">
        <f t="shared" si="12"/>
        <v>2.641086586</v>
      </c>
      <c r="E48" s="5">
        <f t="shared" si="1"/>
        <v>1.4270750020762497</v>
      </c>
      <c r="J48" s="6">
        <v>1.41745</v>
      </c>
      <c r="K48" s="6">
        <v>1.44569</v>
      </c>
      <c r="S48" s="9">
        <v>8.74678</v>
      </c>
      <c r="T48" s="9">
        <v>0.732167</v>
      </c>
      <c r="Z48" s="1">
        <v>720</v>
      </c>
      <c r="AA48" s="9">
        <f t="shared" si="5"/>
        <v>13.88888888888889</v>
      </c>
      <c r="AB48" s="8">
        <v>1.77</v>
      </c>
      <c r="AH48" s="8">
        <f t="shared" si="26"/>
        <v>1.2400000000000002</v>
      </c>
      <c r="AI48" s="9">
        <v>1.547</v>
      </c>
      <c r="AQ48" s="9">
        <v>1302.56</v>
      </c>
      <c r="AR48" s="9">
        <f t="shared" si="7"/>
        <v>7.677189534455226</v>
      </c>
      <c r="AS48" s="9">
        <v>0.727273</v>
      </c>
      <c r="AU48" s="1">
        <v>465</v>
      </c>
      <c r="AV48" s="9">
        <v>21.50537634408602</v>
      </c>
      <c r="AW48" s="8">
        <v>1.71</v>
      </c>
      <c r="BC48" s="9">
        <v>782.092</v>
      </c>
      <c r="BD48" s="9">
        <f t="shared" si="8"/>
        <v>12.786219524045764</v>
      </c>
      <c r="BE48" s="9">
        <v>1.7709000000000001</v>
      </c>
      <c r="BG48" s="9">
        <v>0.598046</v>
      </c>
      <c r="BH48" s="9">
        <v>1.45994</v>
      </c>
      <c r="BJ48" s="14">
        <v>16.71</v>
      </c>
      <c r="BK48" s="4">
        <f t="shared" si="16"/>
        <v>0.0016710000000000002</v>
      </c>
      <c r="BL48" s="14">
        <v>0.99946</v>
      </c>
      <c r="BN48" s="9">
        <v>11.1474</v>
      </c>
      <c r="BO48" s="9">
        <v>1.78693</v>
      </c>
      <c r="BU48" s="12">
        <v>600</v>
      </c>
      <c r="BV48" s="5">
        <f t="shared" si="17"/>
        <v>16.666666666666668</v>
      </c>
      <c r="BW48" s="1">
        <v>1.4</v>
      </c>
      <c r="BY48" s="12">
        <v>1270</v>
      </c>
      <c r="BZ48" s="5">
        <f t="shared" si="18"/>
        <v>7.874015748031496</v>
      </c>
      <c r="CA48" s="1">
        <v>0.51</v>
      </c>
      <c r="CC48" s="1">
        <v>1150</v>
      </c>
      <c r="CD48" s="5">
        <f t="shared" si="10"/>
        <v>8.695652173913043</v>
      </c>
      <c r="CE48" s="8">
        <v>0.44</v>
      </c>
      <c r="CF48" s="13"/>
      <c r="CG48" s="3">
        <v>14.118</v>
      </c>
      <c r="CH48" s="3">
        <f t="shared" si="19"/>
        <v>0.08783113755489445</v>
      </c>
      <c r="CI48" s="3">
        <v>1.27463</v>
      </c>
      <c r="CJ48" s="13"/>
      <c r="CM48" s="13"/>
      <c r="CN48" s="3">
        <v>99.6992</v>
      </c>
      <c r="CO48" s="3">
        <f t="shared" si="20"/>
        <v>100.30170753626909</v>
      </c>
      <c r="CP48" s="3">
        <v>1.96299</v>
      </c>
      <c r="CQ48" s="13"/>
      <c r="CR48" s="13"/>
      <c r="CS48" s="13"/>
      <c r="CT48" s="13"/>
      <c r="CY48" s="3">
        <v>3.187</v>
      </c>
      <c r="CZ48" s="3">
        <f t="shared" si="21"/>
        <v>0.0003187</v>
      </c>
      <c r="DA48" s="11">
        <v>0.9999629</v>
      </c>
      <c r="DC48">
        <v>694.991</v>
      </c>
      <c r="DD48" s="3">
        <f t="shared" si="22"/>
        <v>14.388675536805511</v>
      </c>
      <c r="DE48">
        <v>1.81098</v>
      </c>
      <c r="DF48"/>
      <c r="DG48">
        <v>14.2679</v>
      </c>
      <c r="DH48" s="3">
        <f t="shared" si="23"/>
        <v>0.0869083747433049</v>
      </c>
      <c r="DI48">
        <v>0.711751</v>
      </c>
      <c r="DK48" s="12">
        <v>241</v>
      </c>
      <c r="DL48" s="5">
        <f t="shared" si="24"/>
        <v>41.49377593360996</v>
      </c>
      <c r="DM48" s="9">
        <v>2.104</v>
      </c>
    </row>
    <row r="49" spans="4:117" ht="15">
      <c r="D49" s="5">
        <f t="shared" si="12"/>
        <v>2.7002873320000003</v>
      </c>
      <c r="E49" s="5">
        <f t="shared" si="1"/>
        <v>1.4258742418651877</v>
      </c>
      <c r="J49" s="6">
        <v>1.42038</v>
      </c>
      <c r="K49" s="6">
        <v>1.44565</v>
      </c>
      <c r="S49" s="9">
        <v>8.77463</v>
      </c>
      <c r="T49" s="9">
        <v>0.743508</v>
      </c>
      <c r="Z49" s="1">
        <v>700</v>
      </c>
      <c r="AA49" s="9">
        <f t="shared" si="5"/>
        <v>14.285714285714286</v>
      </c>
      <c r="AB49" s="8">
        <v>1.72</v>
      </c>
      <c r="AH49" s="8">
        <f t="shared" si="26"/>
        <v>1.2800000000000002</v>
      </c>
      <c r="AI49" s="9">
        <v>1.544</v>
      </c>
      <c r="AQ49" s="9">
        <v>1321.79</v>
      </c>
      <c r="AR49" s="9">
        <f t="shared" si="7"/>
        <v>7.565498301545632</v>
      </c>
      <c r="AS49" s="9">
        <v>0.896104</v>
      </c>
      <c r="AU49" s="1">
        <v>455</v>
      </c>
      <c r="AV49" s="9">
        <v>21.978021978021978</v>
      </c>
      <c r="AW49" s="8">
        <v>2.51</v>
      </c>
      <c r="BC49" s="9">
        <v>801.109</v>
      </c>
      <c r="BD49" s="9">
        <f t="shared" si="8"/>
        <v>12.48269586286011</v>
      </c>
      <c r="BE49" s="9">
        <v>1.67802</v>
      </c>
      <c r="BG49" s="9">
        <v>0.992679</v>
      </c>
      <c r="BH49" s="9">
        <v>1.45994</v>
      </c>
      <c r="BJ49" s="14">
        <v>17.1</v>
      </c>
      <c r="BK49" s="4">
        <f t="shared" si="16"/>
        <v>0.0017100000000000001</v>
      </c>
      <c r="BL49" s="14">
        <v>0.99944</v>
      </c>
      <c r="BN49" s="9">
        <v>11.533</v>
      </c>
      <c r="BO49" s="9">
        <v>1.72969</v>
      </c>
      <c r="BU49" s="12">
        <v>606</v>
      </c>
      <c r="BV49" s="5">
        <f t="shared" si="17"/>
        <v>16.501650165016503</v>
      </c>
      <c r="BY49" s="12">
        <v>1280</v>
      </c>
      <c r="BZ49" s="5">
        <f t="shared" si="18"/>
        <v>7.8125</v>
      </c>
      <c r="CA49" s="1">
        <v>0.62</v>
      </c>
      <c r="CC49" s="1">
        <v>1160</v>
      </c>
      <c r="CD49" s="5">
        <f t="shared" si="10"/>
        <v>8.620689655172413</v>
      </c>
      <c r="CE49" s="8">
        <v>0.41</v>
      </c>
      <c r="CF49" s="13"/>
      <c r="CG49" s="3">
        <v>14.3948</v>
      </c>
      <c r="CH49" s="3">
        <f t="shared" si="19"/>
        <v>0.08614221802317504</v>
      </c>
      <c r="CI49" s="3">
        <v>1.22365</v>
      </c>
      <c r="CJ49" s="13"/>
      <c r="CM49" s="13"/>
      <c r="CN49" s="3">
        <v>101.729</v>
      </c>
      <c r="CO49" s="3">
        <f t="shared" si="20"/>
        <v>98.30038632051823</v>
      </c>
      <c r="CP49" s="3">
        <v>1.96346</v>
      </c>
      <c r="CQ49" s="13"/>
      <c r="CR49" s="13"/>
      <c r="CS49" s="13"/>
      <c r="CT49" s="13"/>
      <c r="CY49" s="3">
        <v>3.261</v>
      </c>
      <c r="CZ49" s="3">
        <f t="shared" si="21"/>
        <v>0.0003261</v>
      </c>
      <c r="DA49" s="11">
        <v>0.9999611</v>
      </c>
      <c r="DC49">
        <v>660.107</v>
      </c>
      <c r="DD49" s="3">
        <f t="shared" si="22"/>
        <v>15.149059167680393</v>
      </c>
      <c r="DE49">
        <v>1.68293</v>
      </c>
      <c r="DF49"/>
      <c r="DG49">
        <v>14.8538</v>
      </c>
      <c r="DH49" s="3">
        <f t="shared" si="23"/>
        <v>0.08348032153388359</v>
      </c>
      <c r="DI49">
        <v>0.691395</v>
      </c>
      <c r="DK49" s="12">
        <v>242</v>
      </c>
      <c r="DL49" s="5">
        <f t="shared" si="24"/>
        <v>41.32231404958678</v>
      </c>
      <c r="DM49" s="9">
        <v>2.1051</v>
      </c>
    </row>
    <row r="50" spans="4:117" ht="15">
      <c r="D50" s="5">
        <f t="shared" si="12"/>
        <v>2.7594880780000004</v>
      </c>
      <c r="E50" s="5">
        <f t="shared" si="1"/>
        <v>1.424638906234967</v>
      </c>
      <c r="J50" s="6">
        <v>1.42332</v>
      </c>
      <c r="K50" s="6">
        <v>1.44561</v>
      </c>
      <c r="S50" s="9">
        <v>8.79786</v>
      </c>
      <c r="T50" s="9">
        <v>0.758638</v>
      </c>
      <c r="Z50" s="1">
        <v>680</v>
      </c>
      <c r="AA50" s="9">
        <f t="shared" si="5"/>
        <v>14.705882352941176</v>
      </c>
      <c r="AB50" s="8">
        <v>1.67</v>
      </c>
      <c r="AH50" s="8">
        <f t="shared" si="26"/>
        <v>1.3200000000000003</v>
      </c>
      <c r="AI50" s="9">
        <v>1.541</v>
      </c>
      <c r="AQ50" s="9">
        <v>1348.72</v>
      </c>
      <c r="AR50" s="9">
        <f t="shared" si="7"/>
        <v>7.414437392490657</v>
      </c>
      <c r="AS50" s="9">
        <v>0.987013</v>
      </c>
      <c r="AU50" s="1">
        <v>450</v>
      </c>
      <c r="AV50" s="9">
        <v>22.22222222222222</v>
      </c>
      <c r="AW50" s="8">
        <v>2.74</v>
      </c>
      <c r="BC50" s="9">
        <v>820.127</v>
      </c>
      <c r="BD50" s="9">
        <f t="shared" si="8"/>
        <v>12.19323348700872</v>
      </c>
      <c r="BE50" s="9">
        <v>1.56656</v>
      </c>
      <c r="BG50" s="9">
        <v>1.57567</v>
      </c>
      <c r="BH50" s="9">
        <v>1.45028</v>
      </c>
      <c r="BJ50" s="14">
        <v>17.54</v>
      </c>
      <c r="BK50" s="4">
        <f t="shared" si="16"/>
        <v>0.001754</v>
      </c>
      <c r="BL50" s="14">
        <v>0.99941</v>
      </c>
      <c r="BN50" s="9">
        <v>11.6617</v>
      </c>
      <c r="BO50" s="9">
        <v>1.66676</v>
      </c>
      <c r="BU50" s="12">
        <v>610</v>
      </c>
      <c r="BV50" s="5">
        <f t="shared" si="17"/>
        <v>16.39344262295082</v>
      </c>
      <c r="BW50" s="1">
        <v>1.42</v>
      </c>
      <c r="BY50" s="12">
        <v>1290</v>
      </c>
      <c r="BZ50" s="5">
        <f t="shared" si="18"/>
        <v>7.751937984496124</v>
      </c>
      <c r="CA50" s="1">
        <v>0.69</v>
      </c>
      <c r="CC50" s="1">
        <v>1170</v>
      </c>
      <c r="CD50" s="5">
        <f t="shared" si="10"/>
        <v>8.547008547008547</v>
      </c>
      <c r="CE50" s="8">
        <v>0.39</v>
      </c>
      <c r="CF50" s="13"/>
      <c r="CG50" s="3">
        <v>14.5794</v>
      </c>
      <c r="CH50" s="3">
        <f t="shared" si="19"/>
        <v>0.08505151103611945</v>
      </c>
      <c r="CI50" s="3">
        <v>1.17266</v>
      </c>
      <c r="CJ50" s="13"/>
      <c r="CM50" s="13"/>
      <c r="CN50" s="3">
        <v>103.308</v>
      </c>
      <c r="CO50" s="3">
        <f t="shared" si="20"/>
        <v>96.79792465249545</v>
      </c>
      <c r="CP50" s="3">
        <v>1.9643</v>
      </c>
      <c r="CQ50" s="13"/>
      <c r="CR50" s="13"/>
      <c r="CS50" s="13"/>
      <c r="CT50" s="13"/>
      <c r="CY50" s="3">
        <v>3.337</v>
      </c>
      <c r="CZ50" s="3">
        <f t="shared" si="21"/>
        <v>0.00033370000000000003</v>
      </c>
      <c r="DA50" s="11">
        <v>0.9999592</v>
      </c>
      <c r="DC50">
        <v>627.907</v>
      </c>
      <c r="DD50" s="3">
        <f t="shared" si="22"/>
        <v>15.925925336076837</v>
      </c>
      <c r="DE50">
        <v>1.55488</v>
      </c>
      <c r="DF50"/>
      <c r="DG50">
        <v>15.3985</v>
      </c>
      <c r="DH50" s="3">
        <f t="shared" si="23"/>
        <v>0.08052732409000876</v>
      </c>
      <c r="DI50">
        <v>0.713823</v>
      </c>
      <c r="DK50" s="12">
        <v>243</v>
      </c>
      <c r="DL50" s="5">
        <f t="shared" si="24"/>
        <v>41.1522633744856</v>
      </c>
      <c r="DM50" s="9">
        <v>2.1063</v>
      </c>
    </row>
    <row r="51" spans="4:117" ht="15">
      <c r="D51" s="5">
        <f t="shared" si="12"/>
        <v>2.8186888240000005</v>
      </c>
      <c r="E51" s="5">
        <f t="shared" si="1"/>
        <v>1.4233681430636704</v>
      </c>
      <c r="J51" s="6">
        <v>1.42627</v>
      </c>
      <c r="K51" s="6">
        <v>1.44557</v>
      </c>
      <c r="S51" s="9">
        <v>8.81181</v>
      </c>
      <c r="T51" s="9">
        <v>0.769987</v>
      </c>
      <c r="Z51" s="1">
        <v>660</v>
      </c>
      <c r="AA51" s="9">
        <f t="shared" si="5"/>
        <v>15.151515151515152</v>
      </c>
      <c r="AB51" s="8">
        <v>1.6</v>
      </c>
      <c r="AH51" s="8">
        <f t="shared" si="26"/>
        <v>1.3600000000000003</v>
      </c>
      <c r="AI51" s="9">
        <v>1.532</v>
      </c>
      <c r="AQ51" s="9">
        <v>1382.05</v>
      </c>
      <c r="AR51" s="9">
        <f t="shared" si="7"/>
        <v>7.235628233421368</v>
      </c>
      <c r="AS51" s="9">
        <v>1</v>
      </c>
      <c r="AU51" s="1">
        <v>433</v>
      </c>
      <c r="AV51" s="9">
        <v>23.094688221709006</v>
      </c>
      <c r="AW51" s="8">
        <v>2.86</v>
      </c>
      <c r="BC51" s="9">
        <v>841.521</v>
      </c>
      <c r="BD51" s="9">
        <f t="shared" si="8"/>
        <v>11.88324474374377</v>
      </c>
      <c r="BE51" s="9">
        <v>1.51084</v>
      </c>
      <c r="BG51" s="9">
        <v>2.50105</v>
      </c>
      <c r="BH51" s="9">
        <v>1.44061</v>
      </c>
      <c r="BJ51" s="14">
        <v>17.97</v>
      </c>
      <c r="BK51" s="4">
        <f t="shared" si="16"/>
        <v>0.001797</v>
      </c>
      <c r="BL51" s="14">
        <v>0.99938</v>
      </c>
      <c r="BN51" s="9">
        <v>12.0632</v>
      </c>
      <c r="BO51" s="9">
        <v>1.58093</v>
      </c>
      <c r="BU51" s="12">
        <v>620</v>
      </c>
      <c r="BV51" s="5">
        <f t="shared" si="17"/>
        <v>16.129032258064516</v>
      </c>
      <c r="BW51" s="1">
        <v>1.45</v>
      </c>
      <c r="BY51" s="12">
        <v>1300</v>
      </c>
      <c r="BZ51" s="5">
        <f t="shared" si="18"/>
        <v>7.6923076923076925</v>
      </c>
      <c r="CA51" s="1">
        <v>0.76</v>
      </c>
      <c r="CC51" s="1">
        <v>1180</v>
      </c>
      <c r="CD51" s="5">
        <f t="shared" si="10"/>
        <v>8.474576271186441</v>
      </c>
      <c r="CE51" s="8">
        <v>0.36</v>
      </c>
      <c r="CF51" s="13"/>
      <c r="CG51" s="3">
        <v>15.2253</v>
      </c>
      <c r="CH51" s="3">
        <f t="shared" si="19"/>
        <v>0.08144338699401653</v>
      </c>
      <c r="CI51" s="3">
        <v>1.14433</v>
      </c>
      <c r="CJ51" s="13"/>
      <c r="CM51" s="13"/>
      <c r="CN51" s="3">
        <v>105.564</v>
      </c>
      <c r="CO51" s="3">
        <f t="shared" si="20"/>
        <v>94.72926376416203</v>
      </c>
      <c r="CP51" s="3">
        <v>1.96533</v>
      </c>
      <c r="CQ51" s="13"/>
      <c r="CR51" s="13"/>
      <c r="CS51" s="13"/>
      <c r="CT51" s="13"/>
      <c r="CY51" s="3">
        <v>3.415</v>
      </c>
      <c r="CZ51" s="3">
        <f t="shared" si="21"/>
        <v>0.0003415</v>
      </c>
      <c r="DA51" s="11">
        <v>0.9999573</v>
      </c>
      <c r="DC51">
        <v>595.707</v>
      </c>
      <c r="DD51" s="3">
        <f t="shared" si="22"/>
        <v>16.786776049299405</v>
      </c>
      <c r="DE51">
        <v>1.44512</v>
      </c>
      <c r="DF51"/>
      <c r="DG51">
        <v>15.9824</v>
      </c>
      <c r="DH51" s="3">
        <f t="shared" si="23"/>
        <v>0.07758534387826609</v>
      </c>
      <c r="DI51">
        <v>0.729179</v>
      </c>
      <c r="DK51" s="12">
        <v>244</v>
      </c>
      <c r="DL51" s="5">
        <f t="shared" si="24"/>
        <v>40.98360655737705</v>
      </c>
      <c r="DM51" s="9">
        <v>2.1074</v>
      </c>
    </row>
    <row r="52" spans="4:117" ht="15">
      <c r="D52" s="5">
        <f t="shared" si="12"/>
        <v>2.8778895700000007</v>
      </c>
      <c r="E52" s="5">
        <f t="shared" si="1"/>
        <v>1.4220610787125156</v>
      </c>
      <c r="J52" s="6">
        <v>1.42924</v>
      </c>
      <c r="K52" s="6">
        <v>1.44553</v>
      </c>
      <c r="S52" s="9">
        <v>8.84431</v>
      </c>
      <c r="T52" s="9">
        <v>0.783218</v>
      </c>
      <c r="Z52" s="1">
        <v>640</v>
      </c>
      <c r="AA52" s="9">
        <f t="shared" si="5"/>
        <v>15.625</v>
      </c>
      <c r="AB52" s="8">
        <v>1.54</v>
      </c>
      <c r="AH52" s="8">
        <f t="shared" si="26"/>
        <v>1.4000000000000004</v>
      </c>
      <c r="AI52" s="9">
        <v>1.533</v>
      </c>
      <c r="AU52" s="1">
        <v>415</v>
      </c>
      <c r="AV52" s="9">
        <v>24.096385542168676</v>
      </c>
      <c r="AW52" s="8">
        <v>2.65</v>
      </c>
      <c r="BC52" s="9">
        <v>867.67</v>
      </c>
      <c r="BD52" s="9">
        <f t="shared" si="8"/>
        <v>11.525118996853644</v>
      </c>
      <c r="BE52" s="9">
        <v>1.60372</v>
      </c>
      <c r="BG52" s="9">
        <v>3.63029</v>
      </c>
      <c r="BH52" s="9">
        <v>1.42127</v>
      </c>
      <c r="BJ52" s="14">
        <v>18.39</v>
      </c>
      <c r="BK52" s="4">
        <f t="shared" si="16"/>
        <v>0.0018390000000000001</v>
      </c>
      <c r="BL52" s="14">
        <v>0.99935</v>
      </c>
      <c r="BN52" s="9">
        <v>12.4889</v>
      </c>
      <c r="BO52" s="9">
        <v>1.64952</v>
      </c>
      <c r="BU52" s="12">
        <v>625</v>
      </c>
      <c r="BV52" s="5">
        <f t="shared" si="17"/>
        <v>16</v>
      </c>
      <c r="BW52" s="1">
        <v>1.46</v>
      </c>
      <c r="BY52" s="12">
        <v>1310</v>
      </c>
      <c r="BZ52" s="5">
        <f t="shared" si="18"/>
        <v>7.633587786259542</v>
      </c>
      <c r="CC52" s="1">
        <v>1190</v>
      </c>
      <c r="CD52" s="5">
        <f t="shared" si="10"/>
        <v>8.403361344537815</v>
      </c>
      <c r="CE52" s="8">
        <v>0.35</v>
      </c>
      <c r="CF52" s="13"/>
      <c r="CG52" s="3">
        <v>16.0558</v>
      </c>
      <c r="CH52" s="3">
        <f t="shared" si="19"/>
        <v>0.07723065807994618</v>
      </c>
      <c r="CI52" s="3">
        <v>1.167</v>
      </c>
      <c r="CJ52" s="13"/>
      <c r="CM52" s="13"/>
      <c r="CN52" s="3">
        <v>107.368</v>
      </c>
      <c r="CO52" s="3">
        <f t="shared" si="20"/>
        <v>93.13762014752999</v>
      </c>
      <c r="CP52" s="3">
        <v>1.96626</v>
      </c>
      <c r="CQ52" s="13"/>
      <c r="CR52" s="13"/>
      <c r="CS52" s="13"/>
      <c r="CT52" s="13"/>
      <c r="CY52" s="3">
        <v>3.494</v>
      </c>
      <c r="CZ52" s="3">
        <f t="shared" si="21"/>
        <v>0.00034940000000000004</v>
      </c>
      <c r="DA52" s="11">
        <v>0.9999554</v>
      </c>
      <c r="DC52">
        <v>566.19</v>
      </c>
      <c r="DD52" s="3">
        <f t="shared" si="22"/>
        <v>17.661915611367206</v>
      </c>
      <c r="DE52">
        <v>1.22561</v>
      </c>
      <c r="DF52"/>
      <c r="DG52">
        <v>16.5695</v>
      </c>
      <c r="DH52" s="3">
        <f t="shared" si="23"/>
        <v>0.07483629560336763</v>
      </c>
      <c r="DI52">
        <v>0.687396</v>
      </c>
      <c r="DK52" s="12">
        <v>245</v>
      </c>
      <c r="DL52" s="5">
        <f t="shared" si="24"/>
        <v>40.81632653061225</v>
      </c>
      <c r="DM52" s="9">
        <v>2.1085</v>
      </c>
    </row>
    <row r="53" spans="4:117" ht="15">
      <c r="D53" s="5">
        <f t="shared" si="12"/>
        <v>2.937090316000001</v>
      </c>
      <c r="E53" s="5">
        <f t="shared" si="1"/>
        <v>1.4207168154302423</v>
      </c>
      <c r="J53" s="6">
        <v>1.43222</v>
      </c>
      <c r="K53" s="6">
        <v>1.44549</v>
      </c>
      <c r="S53" s="9">
        <v>8.86754</v>
      </c>
      <c r="T53" s="9">
        <v>0.798347</v>
      </c>
      <c r="Z53" s="1">
        <v>620</v>
      </c>
      <c r="AA53" s="9">
        <f t="shared" si="5"/>
        <v>16.129032258064516</v>
      </c>
      <c r="AB53" s="8">
        <v>1.47</v>
      </c>
      <c r="AH53" s="8">
        <f t="shared" si="26"/>
        <v>1.4400000000000004</v>
      </c>
      <c r="AI53" s="9">
        <v>1.535</v>
      </c>
      <c r="AU53" s="1">
        <v>400</v>
      </c>
      <c r="AV53" s="9">
        <v>25</v>
      </c>
      <c r="AW53" s="8">
        <v>2.53</v>
      </c>
      <c r="BC53" s="9">
        <v>891.442</v>
      </c>
      <c r="BD53" s="9">
        <f t="shared" si="8"/>
        <v>11.217779732164292</v>
      </c>
      <c r="BE53" s="9">
        <v>1.71517</v>
      </c>
      <c r="BG53" s="9">
        <v>5.11465</v>
      </c>
      <c r="BH53" s="9">
        <v>1.34392</v>
      </c>
      <c r="BJ53" s="14">
        <v>18.84</v>
      </c>
      <c r="BK53" s="4">
        <f t="shared" si="16"/>
        <v>0.001884</v>
      </c>
      <c r="BL53" s="14">
        <v>0.99932</v>
      </c>
      <c r="BN53" s="9">
        <v>12.6368</v>
      </c>
      <c r="BO53" s="9">
        <v>1.71241</v>
      </c>
      <c r="BU53" s="12">
        <v>630</v>
      </c>
      <c r="BV53" s="5">
        <f t="shared" si="17"/>
        <v>15.873015873015873</v>
      </c>
      <c r="BW53" s="1">
        <v>1.47</v>
      </c>
      <c r="BY53" s="12">
        <v>1320</v>
      </c>
      <c r="BZ53" s="5">
        <f t="shared" si="18"/>
        <v>7.575757575757576</v>
      </c>
      <c r="CC53" s="1">
        <v>1200</v>
      </c>
      <c r="CD53" s="5">
        <f t="shared" si="10"/>
        <v>8.333333333333334</v>
      </c>
      <c r="CE53" s="8">
        <v>0.35</v>
      </c>
      <c r="CF53" s="13"/>
      <c r="CG53" s="3">
        <v>16.9785</v>
      </c>
      <c r="CH53" s="3">
        <f t="shared" si="19"/>
        <v>0.07303354242129752</v>
      </c>
      <c r="CI53" s="3">
        <v>1.133</v>
      </c>
      <c r="CJ53" s="13"/>
      <c r="CM53" s="13"/>
      <c r="CN53" s="3">
        <v>109.398</v>
      </c>
      <c r="CO53" s="3">
        <f t="shared" si="20"/>
        <v>91.40934934825134</v>
      </c>
      <c r="CP53" s="3">
        <v>1.96645</v>
      </c>
      <c r="CQ53" s="13"/>
      <c r="CR53" s="13"/>
      <c r="CS53" s="13"/>
      <c r="CT53" s="13"/>
      <c r="CY53" s="3">
        <v>3.576</v>
      </c>
      <c r="CZ53" s="3">
        <f t="shared" si="21"/>
        <v>0.0003576</v>
      </c>
      <c r="DA53" s="11">
        <v>0.9999532</v>
      </c>
      <c r="DC53">
        <v>544.723</v>
      </c>
      <c r="DD53" s="3">
        <f t="shared" si="22"/>
        <v>18.35795440985602</v>
      </c>
      <c r="DE53">
        <v>1.02439</v>
      </c>
      <c r="DF53"/>
      <c r="DG53">
        <v>17.0409</v>
      </c>
      <c r="DH53" s="3">
        <f t="shared" si="23"/>
        <v>0.07276610977119753</v>
      </c>
      <c r="DI53">
        <v>0.62397</v>
      </c>
      <c r="DK53" s="12">
        <v>246</v>
      </c>
      <c r="DL53" s="5">
        <f t="shared" si="24"/>
        <v>40.650406504065046</v>
      </c>
      <c r="DM53" s="9">
        <v>2.1096</v>
      </c>
    </row>
    <row r="54" spans="4:117" ht="15">
      <c r="D54" s="5">
        <f t="shared" si="12"/>
        <v>2.996291062000001</v>
      </c>
      <c r="E54" s="5">
        <f t="shared" si="1"/>
        <v>1.41933442884531</v>
      </c>
      <c r="J54" s="6">
        <v>1.43521</v>
      </c>
      <c r="K54" s="6">
        <v>1.44545</v>
      </c>
      <c r="S54" s="9">
        <v>8.88613</v>
      </c>
      <c r="T54" s="9">
        <v>0.811587</v>
      </c>
      <c r="Z54" s="1">
        <v>600</v>
      </c>
      <c r="AA54" s="9">
        <f t="shared" si="5"/>
        <v>16.666666666666668</v>
      </c>
      <c r="AB54" s="8">
        <v>1.41</v>
      </c>
      <c r="AH54" s="8">
        <f t="shared" si="26"/>
        <v>1.4800000000000004</v>
      </c>
      <c r="AI54" s="9">
        <v>1.532</v>
      </c>
      <c r="BC54" s="9">
        <v>915.214</v>
      </c>
      <c r="BD54" s="9">
        <f t="shared" si="8"/>
        <v>10.926406283120668</v>
      </c>
      <c r="BE54" s="9">
        <v>1.8266300000000002</v>
      </c>
      <c r="BG54" s="9">
        <v>6.39598</v>
      </c>
      <c r="BH54" s="9">
        <v>1.23757</v>
      </c>
      <c r="BJ54" s="14">
        <v>19.31</v>
      </c>
      <c r="BK54" s="4">
        <f t="shared" si="16"/>
        <v>0.0019309999999999998</v>
      </c>
      <c r="BL54" s="14">
        <v>0.99929</v>
      </c>
      <c r="BN54" s="9">
        <v>13.3743</v>
      </c>
      <c r="BO54" s="9">
        <v>1.62655</v>
      </c>
      <c r="BU54" s="12">
        <v>640</v>
      </c>
      <c r="BV54" s="5">
        <f t="shared" si="17"/>
        <v>15.625</v>
      </c>
      <c r="BW54" s="1">
        <v>1.49</v>
      </c>
      <c r="BY54" s="12">
        <v>1330</v>
      </c>
      <c r="BZ54" s="5">
        <f t="shared" si="18"/>
        <v>7.518796992481203</v>
      </c>
      <c r="CC54" s="1">
        <v>1210</v>
      </c>
      <c r="CD54" s="5">
        <f t="shared" si="10"/>
        <v>8.264462809917354</v>
      </c>
      <c r="CE54" s="1">
        <v>0.35</v>
      </c>
      <c r="CG54" s="3">
        <v>17.3476</v>
      </c>
      <c r="CH54" s="3">
        <f t="shared" si="19"/>
        <v>0.07147962830593281</v>
      </c>
      <c r="CI54" s="3">
        <v>1.07635</v>
      </c>
      <c r="CN54" s="3">
        <v>111.203</v>
      </c>
      <c r="CO54" s="3">
        <f t="shared" si="20"/>
        <v>89.92563150274722</v>
      </c>
      <c r="CP54" s="3">
        <v>1.96654</v>
      </c>
      <c r="CY54" s="3">
        <v>3.659</v>
      </c>
      <c r="CZ54" s="3">
        <f t="shared" si="21"/>
        <v>0.0003659</v>
      </c>
      <c r="DA54" s="11">
        <v>0.999951</v>
      </c>
      <c r="DC54">
        <v>528.623</v>
      </c>
      <c r="DD54" s="3">
        <f t="shared" si="22"/>
        <v>18.917073226098747</v>
      </c>
      <c r="DE54">
        <v>0.804878</v>
      </c>
      <c r="DF54"/>
      <c r="DG54">
        <v>17.4724</v>
      </c>
      <c r="DH54" s="3">
        <f t="shared" si="23"/>
        <v>0.07096907122089696</v>
      </c>
      <c r="DI54">
        <v>0.574758</v>
      </c>
      <c r="DK54" s="12">
        <v>247</v>
      </c>
      <c r="DL54" s="5">
        <f t="shared" si="24"/>
        <v>40.48582995951417</v>
      </c>
      <c r="DM54" s="9">
        <v>2.1108</v>
      </c>
    </row>
    <row r="55" spans="4:117" ht="15">
      <c r="D55" s="5">
        <f t="shared" si="12"/>
        <v>3.055491808000001</v>
      </c>
      <c r="E55" s="5">
        <f t="shared" si="1"/>
        <v>1.417912965514722</v>
      </c>
      <c r="J55" s="6">
        <v>1.43821</v>
      </c>
      <c r="K55" s="6">
        <v>1.4454</v>
      </c>
      <c r="S55" s="9">
        <v>8.91398</v>
      </c>
      <c r="T55" s="9">
        <v>0.822928</v>
      </c>
      <c r="Z55" s="1">
        <v>580</v>
      </c>
      <c r="AA55" s="9">
        <f t="shared" si="5"/>
        <v>17.241379310344826</v>
      </c>
      <c r="AB55" s="8">
        <v>1.35</v>
      </c>
      <c r="AH55" s="8">
        <f t="shared" si="26"/>
        <v>1.5200000000000005</v>
      </c>
      <c r="AI55" s="9">
        <v>1.527</v>
      </c>
      <c r="BC55" s="9">
        <v>941.363</v>
      </c>
      <c r="BD55" s="9">
        <f t="shared" si="8"/>
        <v>10.622894675061584</v>
      </c>
      <c r="BE55" s="9">
        <v>1.9195000000000002</v>
      </c>
      <c r="BG55" s="9">
        <v>7.09932</v>
      </c>
      <c r="BH55" s="9">
        <v>1.05387</v>
      </c>
      <c r="BJ55" s="14">
        <v>19.77</v>
      </c>
      <c r="BK55" s="4">
        <f t="shared" si="16"/>
        <v>0.001977</v>
      </c>
      <c r="BL55" s="14">
        <v>0.99925</v>
      </c>
      <c r="BN55" s="9">
        <v>13.8348</v>
      </c>
      <c r="BO55" s="9">
        <v>1.54071</v>
      </c>
      <c r="BU55" s="12">
        <v>645</v>
      </c>
      <c r="BV55" s="5">
        <f t="shared" si="17"/>
        <v>15.503875968992247</v>
      </c>
      <c r="BW55" s="1">
        <v>1.5</v>
      </c>
      <c r="BY55" s="12">
        <v>1340</v>
      </c>
      <c r="BZ55" s="5">
        <f t="shared" si="18"/>
        <v>7.462686567164179</v>
      </c>
      <c r="CC55" s="1">
        <v>1220</v>
      </c>
      <c r="CD55" s="5">
        <f t="shared" si="10"/>
        <v>8.19672131147541</v>
      </c>
      <c r="CE55" s="8">
        <v>0.33</v>
      </c>
      <c r="CF55" s="13"/>
      <c r="CG55" s="3">
        <v>17.6245</v>
      </c>
      <c r="CH55" s="3">
        <f t="shared" si="19"/>
        <v>0.07035660586115917</v>
      </c>
      <c r="CI55" s="3">
        <v>1.0197</v>
      </c>
      <c r="CJ55" s="13"/>
      <c r="CM55" s="13"/>
      <c r="CN55" s="3">
        <v>113.008</v>
      </c>
      <c r="CO55" s="3">
        <f t="shared" si="20"/>
        <v>88.48931049129266</v>
      </c>
      <c r="CP55" s="3">
        <v>1.9672</v>
      </c>
      <c r="CQ55" s="13"/>
      <c r="CR55" s="13"/>
      <c r="CS55" s="13"/>
      <c r="CT55" s="13"/>
      <c r="CY55" s="3">
        <v>3.744</v>
      </c>
      <c r="CZ55" s="3">
        <f t="shared" si="21"/>
        <v>0.00037440000000000005</v>
      </c>
      <c r="DA55" s="11">
        <v>0.9999487</v>
      </c>
      <c r="DC55">
        <v>512.522</v>
      </c>
      <c r="DD55" s="3">
        <f t="shared" si="22"/>
        <v>19.511357561236395</v>
      </c>
      <c r="DE55">
        <v>0.585366</v>
      </c>
      <c r="DF55"/>
      <c r="DG55">
        <v>17.9816</v>
      </c>
      <c r="DH55" s="3">
        <f t="shared" si="23"/>
        <v>0.06895938070027138</v>
      </c>
      <c r="DI55">
        <v>0.532832</v>
      </c>
      <c r="DK55" s="12">
        <v>248</v>
      </c>
      <c r="DL55" s="5">
        <f t="shared" si="24"/>
        <v>40.32258064516129</v>
      </c>
      <c r="DM55" s="9">
        <v>2.1119</v>
      </c>
    </row>
    <row r="56" spans="4:117" ht="15">
      <c r="D56" s="5">
        <f t="shared" si="12"/>
        <v>3.1146925540000012</v>
      </c>
      <c r="E56" s="5">
        <f t="shared" si="1"/>
        <v>1.4164514405022675</v>
      </c>
      <c r="J56" s="6">
        <v>2.0843</v>
      </c>
      <c r="K56" s="6">
        <v>1.4373</v>
      </c>
      <c r="S56" s="9">
        <v>8.94185</v>
      </c>
      <c r="T56" s="9">
        <v>0.839947</v>
      </c>
      <c r="Z56" s="1">
        <v>560</v>
      </c>
      <c r="AA56" s="9">
        <f t="shared" si="5"/>
        <v>17.857142857142858</v>
      </c>
      <c r="AB56" s="8">
        <v>1.3</v>
      </c>
      <c r="AH56" s="8">
        <f t="shared" si="26"/>
        <v>1.5600000000000005</v>
      </c>
      <c r="AI56" s="9">
        <v>1.527</v>
      </c>
      <c r="BC56" s="9">
        <v>965.135</v>
      </c>
      <c r="BD56" s="9">
        <f t="shared" si="8"/>
        <v>10.361244799950265</v>
      </c>
      <c r="BE56" s="9">
        <v>2.0495400000000004</v>
      </c>
      <c r="BG56" s="9"/>
      <c r="BH56" s="9"/>
      <c r="BJ56" s="14">
        <v>20.26</v>
      </c>
      <c r="BK56" s="4">
        <f t="shared" si="16"/>
        <v>0.002026</v>
      </c>
      <c r="BL56" s="14">
        <v>0.99921</v>
      </c>
      <c r="BN56" s="9">
        <v>14.4776</v>
      </c>
      <c r="BO56" s="9">
        <v>1.47774</v>
      </c>
      <c r="BU56" s="12">
        <v>650</v>
      </c>
      <c r="BV56" s="5">
        <f t="shared" si="17"/>
        <v>15.384615384615385</v>
      </c>
      <c r="BW56" s="1">
        <v>1.51</v>
      </c>
      <c r="BY56" s="12">
        <v>1350</v>
      </c>
      <c r="BZ56" s="5">
        <f t="shared" si="18"/>
        <v>7.407407407407407</v>
      </c>
      <c r="CC56" s="1">
        <v>1230</v>
      </c>
      <c r="CD56" s="5">
        <f t="shared" si="10"/>
        <v>8.130081300813009</v>
      </c>
      <c r="CE56" s="1">
        <v>0.3</v>
      </c>
      <c r="CG56" s="3">
        <v>17.9936</v>
      </c>
      <c r="CH56" s="3">
        <f t="shared" si="19"/>
        <v>0.06891339142806331</v>
      </c>
      <c r="CI56" s="3">
        <v>0.957389</v>
      </c>
      <c r="CN56" s="3">
        <v>115.263</v>
      </c>
      <c r="CO56" s="3">
        <f t="shared" si="20"/>
        <v>86.75810971430555</v>
      </c>
      <c r="CP56" s="3">
        <v>1.96869</v>
      </c>
      <c r="CY56" s="3">
        <v>3.832</v>
      </c>
      <c r="CZ56" s="3">
        <f t="shared" si="21"/>
        <v>0.0003832</v>
      </c>
      <c r="DA56" s="11">
        <v>0.9999464</v>
      </c>
      <c r="DC56">
        <v>504.472</v>
      </c>
      <c r="DD56" s="3">
        <f t="shared" si="22"/>
        <v>19.822705720039963</v>
      </c>
      <c r="DE56">
        <v>0.347561</v>
      </c>
      <c r="DF56"/>
      <c r="DG56">
        <v>18.4903</v>
      </c>
      <c r="DH56" s="3">
        <f t="shared" si="23"/>
        <v>0.06706218936415309</v>
      </c>
      <c r="DI56">
        <v>0.498048</v>
      </c>
      <c r="DK56" s="12">
        <v>249</v>
      </c>
      <c r="DL56" s="5">
        <f t="shared" si="24"/>
        <v>40.16064257028112</v>
      </c>
      <c r="DM56" s="9">
        <v>2.1131</v>
      </c>
    </row>
    <row r="57" spans="4:117" ht="15">
      <c r="D57" s="5">
        <f t="shared" si="12"/>
        <v>3.1738933000000014</v>
      </c>
      <c r="E57" s="5">
        <f t="shared" si="1"/>
        <v>1.4149488349621202</v>
      </c>
      <c r="J57" s="6">
        <v>2.09063</v>
      </c>
      <c r="K57" s="6">
        <v>1.43721</v>
      </c>
      <c r="S57" s="9">
        <v>8.9558</v>
      </c>
      <c r="T57" s="9">
        <v>0.851296</v>
      </c>
      <c r="Z57" s="1">
        <v>540</v>
      </c>
      <c r="AA57" s="9">
        <f t="shared" si="5"/>
        <v>18.51851851851852</v>
      </c>
      <c r="AB57" s="8">
        <v>1.12</v>
      </c>
      <c r="AH57" s="8">
        <f t="shared" si="26"/>
        <v>1.6000000000000005</v>
      </c>
      <c r="AI57" s="9">
        <v>1.525</v>
      </c>
      <c r="BC57" s="9">
        <v>984.152</v>
      </c>
      <c r="BD57" s="9">
        <f t="shared" si="8"/>
        <v>10.161032035701803</v>
      </c>
      <c r="BE57" s="9">
        <v>2.23529</v>
      </c>
      <c r="BG57" s="9"/>
      <c r="BH57" s="9"/>
      <c r="BJ57" s="14">
        <v>20.77</v>
      </c>
      <c r="BK57" s="4">
        <f t="shared" si="16"/>
        <v>0.002077</v>
      </c>
      <c r="BL57" s="14">
        <v>0.99917</v>
      </c>
      <c r="BN57" s="9">
        <v>14.9788</v>
      </c>
      <c r="BO57" s="9">
        <v>1.42622</v>
      </c>
      <c r="BU57" s="12">
        <v>660</v>
      </c>
      <c r="BV57" s="5">
        <f t="shared" si="17"/>
        <v>15.151515151515152</v>
      </c>
      <c r="BW57" s="1">
        <v>1.53</v>
      </c>
      <c r="CC57" s="1">
        <v>1240</v>
      </c>
      <c r="CD57" s="5">
        <f t="shared" si="10"/>
        <v>8.064516129032258</v>
      </c>
      <c r="CE57" s="8">
        <v>0.27</v>
      </c>
      <c r="CF57" s="13"/>
      <c r="CG57" s="3">
        <v>18.9163</v>
      </c>
      <c r="CH57" s="3">
        <f t="shared" si="19"/>
        <v>0.06555193140307565</v>
      </c>
      <c r="CI57" s="3">
        <v>0.923399</v>
      </c>
      <c r="CJ57" s="13"/>
      <c r="CM57" s="13"/>
      <c r="CN57" s="3">
        <v>117.068</v>
      </c>
      <c r="CO57" s="3">
        <f t="shared" si="20"/>
        <v>85.4204394027403</v>
      </c>
      <c r="CP57" s="3">
        <v>1.96935</v>
      </c>
      <c r="CQ57" s="13"/>
      <c r="CR57" s="13"/>
      <c r="CS57" s="13"/>
      <c r="CT57" s="13"/>
      <c r="CY57" s="3">
        <v>3.921</v>
      </c>
      <c r="CZ57" s="3">
        <f t="shared" si="21"/>
        <v>0.0003921</v>
      </c>
      <c r="DA57" s="11">
        <v>0.9999439</v>
      </c>
      <c r="DC57">
        <v>483.005</v>
      </c>
      <c r="DD57" s="3">
        <f t="shared" si="22"/>
        <v>20.70371942319438</v>
      </c>
      <c r="DE57">
        <v>0.20122</v>
      </c>
      <c r="DF57"/>
      <c r="DG57">
        <v>19.1148</v>
      </c>
      <c r="DH57" s="3">
        <f t="shared" si="23"/>
        <v>0.06487119928013896</v>
      </c>
      <c r="DI57">
        <v>0.484906</v>
      </c>
      <c r="DK57" s="12">
        <v>250</v>
      </c>
      <c r="DL57" s="5">
        <f t="shared" si="24"/>
        <v>40</v>
      </c>
      <c r="DM57" s="9">
        <v>2.1142</v>
      </c>
    </row>
    <row r="58" spans="4:117" ht="15">
      <c r="D58" s="5">
        <f t="shared" si="12"/>
        <v>3.2330940460000015</v>
      </c>
      <c r="E58" s="5">
        <f t="shared" si="1"/>
        <v>1.4134040937061585</v>
      </c>
      <c r="J58" s="6">
        <v>2.097</v>
      </c>
      <c r="K58" s="6">
        <v>1.43712</v>
      </c>
      <c r="S58" s="9">
        <v>8.97439</v>
      </c>
      <c r="T58" s="9">
        <v>0.866428</v>
      </c>
      <c r="Z58" s="1">
        <v>520</v>
      </c>
      <c r="AA58" s="9">
        <f t="shared" si="5"/>
        <v>19.230769230769234</v>
      </c>
      <c r="AB58" s="8">
        <v>0.99</v>
      </c>
      <c r="AH58" s="8">
        <f t="shared" si="26"/>
        <v>1.6400000000000006</v>
      </c>
      <c r="AI58" s="9">
        <v>1.522</v>
      </c>
      <c r="BC58" s="9">
        <v>1003.17</v>
      </c>
      <c r="BD58" s="9">
        <f t="shared" si="8"/>
        <v>9.968400171456484</v>
      </c>
      <c r="BE58" s="9">
        <v>2.42105</v>
      </c>
      <c r="BG58" s="9"/>
      <c r="BH58" s="9"/>
      <c r="BJ58" s="14">
        <v>21.27</v>
      </c>
      <c r="BK58" s="4">
        <f t="shared" si="16"/>
        <v>0.002127</v>
      </c>
      <c r="BL58" s="14">
        <v>0.99913</v>
      </c>
      <c r="BN58" s="9">
        <v>15.6733</v>
      </c>
      <c r="BO58" s="9">
        <v>1.3461</v>
      </c>
      <c r="BU58" s="12">
        <v>667</v>
      </c>
      <c r="BV58" s="5">
        <f t="shared" si="17"/>
        <v>14.992503748125937</v>
      </c>
      <c r="CC58" s="1">
        <v>1250</v>
      </c>
      <c r="CD58" s="5">
        <f t="shared" si="10"/>
        <v>8</v>
      </c>
      <c r="CE58" s="8">
        <v>0.31</v>
      </c>
      <c r="CF58" s="13"/>
      <c r="CG58" s="3">
        <v>20.1159</v>
      </c>
      <c r="CH58" s="3">
        <f t="shared" si="19"/>
        <v>0.06164278008938203</v>
      </c>
      <c r="CI58" s="3">
        <v>0.917734</v>
      </c>
      <c r="CJ58" s="13"/>
      <c r="CM58" s="13"/>
      <c r="CN58" s="3">
        <v>119.098</v>
      </c>
      <c r="CO58" s="3">
        <f t="shared" si="20"/>
        <v>83.96446623788812</v>
      </c>
      <c r="CP58" s="3">
        <v>1.96944</v>
      </c>
      <c r="CQ58" s="13"/>
      <c r="CR58" s="13"/>
      <c r="CS58" s="13"/>
      <c r="CT58" s="13"/>
      <c r="CY58" s="3">
        <v>4.012</v>
      </c>
      <c r="CZ58" s="3">
        <f t="shared" si="21"/>
        <v>0.00040119999999999994</v>
      </c>
      <c r="DA58" s="11">
        <v>0.9999412</v>
      </c>
      <c r="DC58">
        <v>464.222</v>
      </c>
      <c r="DD58" s="3">
        <f t="shared" si="22"/>
        <v>21.541417683780605</v>
      </c>
      <c r="DE58">
        <v>0.439024</v>
      </c>
      <c r="DF58"/>
      <c r="DG58">
        <v>19.6622</v>
      </c>
      <c r="DH58" s="3">
        <f t="shared" si="23"/>
        <v>0.06306517073369207</v>
      </c>
      <c r="DI58">
        <v>0.457336</v>
      </c>
      <c r="DK58" s="12">
        <v>251</v>
      </c>
      <c r="DL58" s="5">
        <f t="shared" si="24"/>
        <v>39.8406374501992</v>
      </c>
      <c r="DM58" s="9">
        <v>2.1153</v>
      </c>
    </row>
    <row r="59" spans="4:117" ht="15">
      <c r="D59" s="5">
        <f t="shared" si="12"/>
        <v>3.2922947920000016</v>
      </c>
      <c r="E59" s="5">
        <f t="shared" si="1"/>
        <v>1.4118161227352586</v>
      </c>
      <c r="J59" s="6">
        <v>2.10341</v>
      </c>
      <c r="K59" s="6">
        <v>1.43703</v>
      </c>
      <c r="S59" s="9">
        <v>8.99298</v>
      </c>
      <c r="T59" s="9">
        <v>0.877775</v>
      </c>
      <c r="Z59" s="1">
        <v>500</v>
      </c>
      <c r="AA59" s="9">
        <f t="shared" si="5"/>
        <v>20</v>
      </c>
      <c r="AB59" s="8">
        <v>0.64</v>
      </c>
      <c r="AH59" s="8">
        <f t="shared" si="26"/>
        <v>1.6800000000000006</v>
      </c>
      <c r="AI59" s="9">
        <v>1.519</v>
      </c>
      <c r="BC59" s="9">
        <v>1017.43</v>
      </c>
      <c r="BD59" s="9">
        <f t="shared" si="8"/>
        <v>9.828686002968263</v>
      </c>
      <c r="BE59" s="9">
        <v>2.6811100000000003</v>
      </c>
      <c r="BG59" s="9">
        <v>8.24033</v>
      </c>
      <c r="BH59" s="9">
        <v>0.473757</v>
      </c>
      <c r="BJ59" s="14">
        <v>21.79</v>
      </c>
      <c r="BK59" s="4">
        <f t="shared" si="16"/>
        <v>0.002179</v>
      </c>
      <c r="BL59" s="14">
        <v>0.99909</v>
      </c>
      <c r="BN59" s="9">
        <v>16.2149</v>
      </c>
      <c r="BO59" s="9">
        <v>1.28314</v>
      </c>
      <c r="BU59" s="12">
        <v>680</v>
      </c>
      <c r="BV59" s="5">
        <f t="shared" si="17"/>
        <v>14.705882352941176</v>
      </c>
      <c r="BW59" s="1">
        <v>1.56</v>
      </c>
      <c r="CC59" s="1">
        <v>1260</v>
      </c>
      <c r="CD59" s="5">
        <f t="shared" si="10"/>
        <v>7.936507936507937</v>
      </c>
      <c r="CE59" s="1">
        <v>0.33</v>
      </c>
      <c r="CG59" s="3">
        <v>21.2232</v>
      </c>
      <c r="CH59" s="3">
        <f t="shared" si="19"/>
        <v>0.05842662746428437</v>
      </c>
      <c r="CI59" s="3">
        <v>0.889409</v>
      </c>
      <c r="CN59" s="3">
        <v>120.902</v>
      </c>
      <c r="CO59" s="3">
        <f t="shared" si="20"/>
        <v>82.71161767381847</v>
      </c>
      <c r="CP59" s="3">
        <v>1.96944</v>
      </c>
      <c r="CY59" s="3">
        <v>4.105</v>
      </c>
      <c r="CZ59" s="3">
        <f t="shared" si="21"/>
        <v>0.00041050000000000006</v>
      </c>
      <c r="DA59" s="11">
        <v>0.9999385</v>
      </c>
      <c r="DC59">
        <v>461.538</v>
      </c>
      <c r="DD59" s="3">
        <f t="shared" si="22"/>
        <v>21.666688333355</v>
      </c>
      <c r="DE59">
        <v>0.731707</v>
      </c>
      <c r="DF59"/>
      <c r="DK59" s="12">
        <v>252</v>
      </c>
      <c r="DL59" s="5">
        <f t="shared" si="24"/>
        <v>39.682539682539684</v>
      </c>
      <c r="DM59" s="9">
        <v>2.1165</v>
      </c>
    </row>
    <row r="60" spans="4:117" ht="15">
      <c r="D60" s="5">
        <f t="shared" si="12"/>
        <v>3.3514955380000018</v>
      </c>
      <c r="E60" s="5">
        <f t="shared" si="1"/>
        <v>1.410183786716202</v>
      </c>
      <c r="J60" s="6">
        <v>2.10986</v>
      </c>
      <c r="K60" s="6">
        <v>1.43694</v>
      </c>
      <c r="S60" s="9">
        <v>9.01621</v>
      </c>
      <c r="T60" s="9">
        <v>0.892904</v>
      </c>
      <c r="Z60" s="1">
        <v>490</v>
      </c>
      <c r="AA60" s="9">
        <f t="shared" si="5"/>
        <v>20.408163265306126</v>
      </c>
      <c r="AB60" s="8">
        <v>0.52</v>
      </c>
      <c r="AH60" s="8">
        <f t="shared" si="26"/>
        <v>1.7200000000000006</v>
      </c>
      <c r="AI60" s="9">
        <v>1.512</v>
      </c>
      <c r="BC60" s="9">
        <v>1029.32</v>
      </c>
      <c r="BD60" s="9">
        <f t="shared" si="8"/>
        <v>9.715151750670346</v>
      </c>
      <c r="BE60" s="9">
        <v>2.8854499999999996</v>
      </c>
      <c r="BG60" s="9">
        <v>8.74653</v>
      </c>
      <c r="BH60" s="9">
        <v>0.415746</v>
      </c>
      <c r="BJ60" s="14">
        <v>22.34</v>
      </c>
      <c r="BK60" s="4">
        <f t="shared" si="16"/>
        <v>0.002234</v>
      </c>
      <c r="BL60" s="14">
        <v>0.99904</v>
      </c>
      <c r="BN60" s="9">
        <v>16.9672</v>
      </c>
      <c r="BO60" s="9">
        <v>1.20873</v>
      </c>
      <c r="BU60" s="12">
        <v>690</v>
      </c>
      <c r="BV60" s="5">
        <f t="shared" si="17"/>
        <v>14.492753623188406</v>
      </c>
      <c r="BW60" s="1">
        <v>1.58</v>
      </c>
      <c r="CC60" s="1">
        <v>1270</v>
      </c>
      <c r="CD60" s="5">
        <f t="shared" si="10"/>
        <v>7.874015748031496</v>
      </c>
      <c r="CE60" s="1">
        <v>0.47</v>
      </c>
      <c r="CG60" s="3">
        <v>22.1459</v>
      </c>
      <c r="CH60" s="3">
        <f t="shared" si="19"/>
        <v>0.055992305573492156</v>
      </c>
      <c r="CI60" s="3">
        <v>0.855419</v>
      </c>
      <c r="CN60" s="3">
        <v>123.158</v>
      </c>
      <c r="CO60" s="3">
        <f t="shared" si="20"/>
        <v>81.19651179785318</v>
      </c>
      <c r="CP60" s="3">
        <v>1.96972</v>
      </c>
      <c r="CY60" s="3">
        <v>4.201</v>
      </c>
      <c r="CZ60" s="3">
        <f t="shared" si="21"/>
        <v>0.00042009999999999997</v>
      </c>
      <c r="DA60" s="11">
        <v>0.9999356</v>
      </c>
      <c r="DC60">
        <v>458.855</v>
      </c>
      <c r="DD60" s="3">
        <f t="shared" si="22"/>
        <v>21.793376992731908</v>
      </c>
      <c r="DE60">
        <v>1.0061</v>
      </c>
      <c r="DF60"/>
      <c r="DK60" s="12">
        <v>253</v>
      </c>
      <c r="DL60" s="5">
        <f t="shared" si="24"/>
        <v>39.52569169960474</v>
      </c>
      <c r="DM60" s="9">
        <v>2.1177</v>
      </c>
    </row>
    <row r="61" spans="4:117" ht="15">
      <c r="D61" s="5">
        <f t="shared" si="12"/>
        <v>3.410696284000002</v>
      </c>
      <c r="E61" s="5">
        <f t="shared" si="1"/>
        <v>1.4085059063868473</v>
      </c>
      <c r="J61" s="6">
        <v>2.11635</v>
      </c>
      <c r="K61" s="6">
        <v>1.43685</v>
      </c>
      <c r="S61" s="9">
        <v>9.04408</v>
      </c>
      <c r="T61" s="9">
        <v>0.908031</v>
      </c>
      <c r="Z61" s="1">
        <v>480</v>
      </c>
      <c r="AA61" s="9">
        <f t="shared" si="5"/>
        <v>20.833333333333332</v>
      </c>
      <c r="AB61" s="8">
        <v>0.98</v>
      </c>
      <c r="AH61" s="8">
        <f t="shared" si="26"/>
        <v>1.7600000000000007</v>
      </c>
      <c r="AI61" s="9">
        <v>1.513</v>
      </c>
      <c r="BC61" s="9">
        <v>1050.71</v>
      </c>
      <c r="BD61" s="9">
        <f t="shared" si="8"/>
        <v>9.517373966175253</v>
      </c>
      <c r="BE61" s="9">
        <v>3.03406</v>
      </c>
      <c r="BG61" s="9">
        <v>8.87787</v>
      </c>
      <c r="BH61" s="9">
        <v>0.696133</v>
      </c>
      <c r="BJ61" s="14">
        <v>22.87</v>
      </c>
      <c r="BK61" s="4">
        <f t="shared" si="16"/>
        <v>0.002287</v>
      </c>
      <c r="BL61" s="14">
        <v>0.99899</v>
      </c>
      <c r="BN61" s="9">
        <v>17.9575</v>
      </c>
      <c r="BO61" s="9">
        <v>1.12286</v>
      </c>
      <c r="BU61" s="12">
        <v>700</v>
      </c>
      <c r="BV61" s="5">
        <f t="shared" si="17"/>
        <v>14.285714285714286</v>
      </c>
      <c r="BW61" s="1">
        <v>1.6</v>
      </c>
      <c r="CG61" s="3">
        <v>23.4378</v>
      </c>
      <c r="CH61" s="3">
        <f t="shared" si="19"/>
        <v>0.052905989470001455</v>
      </c>
      <c r="CI61" s="3">
        <v>0.821429</v>
      </c>
      <c r="CY61" s="3">
        <v>4.299</v>
      </c>
      <c r="CZ61" s="3">
        <f t="shared" si="21"/>
        <v>0.00042990000000000004</v>
      </c>
      <c r="DA61" s="11">
        <v>0.9999326</v>
      </c>
      <c r="DC61">
        <v>450.805</v>
      </c>
      <c r="DD61" s="3">
        <f t="shared" si="22"/>
        <v>22.182540122669447</v>
      </c>
      <c r="DE61">
        <v>1.28049</v>
      </c>
      <c r="DF61"/>
      <c r="DK61" s="12">
        <v>254</v>
      </c>
      <c r="DL61" s="5">
        <f t="shared" si="24"/>
        <v>39.37007874015748</v>
      </c>
      <c r="DM61" s="9">
        <v>2.1188</v>
      </c>
    </row>
    <row r="62" spans="4:117" ht="15">
      <c r="D62" s="5">
        <f t="shared" si="12"/>
        <v>3.469897030000002</v>
      </c>
      <c r="E62" s="5">
        <f t="shared" si="1"/>
        <v>1.4067812558728778</v>
      </c>
      <c r="J62" s="6">
        <v>1.44122</v>
      </c>
      <c r="K62" s="6">
        <v>1.44536</v>
      </c>
      <c r="S62" s="9">
        <v>9.06267</v>
      </c>
      <c r="T62" s="9">
        <v>0.923163</v>
      </c>
      <c r="Z62" s="1">
        <v>475</v>
      </c>
      <c r="AA62" s="9">
        <f t="shared" si="5"/>
        <v>21.052631578947366</v>
      </c>
      <c r="AB62" s="8">
        <v>1.37</v>
      </c>
      <c r="AH62" s="8">
        <f t="shared" si="26"/>
        <v>1.8000000000000007</v>
      </c>
      <c r="AI62" s="9">
        <v>1.521</v>
      </c>
      <c r="BC62" s="9">
        <v>1067.35</v>
      </c>
      <c r="BD62" s="9">
        <f t="shared" si="8"/>
        <v>9.368997985665434</v>
      </c>
      <c r="BE62" s="9">
        <v>2.90402</v>
      </c>
      <c r="BG62" s="9">
        <v>9.01117</v>
      </c>
      <c r="BH62" s="9">
        <v>1.24724</v>
      </c>
      <c r="BJ62" s="14">
        <v>23.44</v>
      </c>
      <c r="BK62" s="4">
        <f t="shared" si="16"/>
        <v>0.002344</v>
      </c>
      <c r="BL62" s="14">
        <v>0.99894</v>
      </c>
      <c r="BN62" s="9">
        <v>18.3651</v>
      </c>
      <c r="BO62" s="9">
        <v>1.04277</v>
      </c>
      <c r="BU62" s="12">
        <v>714</v>
      </c>
      <c r="BV62" s="5">
        <f t="shared" si="17"/>
        <v>14.005602240896359</v>
      </c>
      <c r="CG62" s="3">
        <v>24.9142</v>
      </c>
      <c r="CH62" s="3">
        <f t="shared" si="19"/>
        <v>0.049770813431697584</v>
      </c>
      <c r="CI62" s="3">
        <v>0.804433</v>
      </c>
      <c r="CY62" s="3">
        <v>4.399</v>
      </c>
      <c r="CZ62" s="3">
        <f t="shared" si="21"/>
        <v>0.0004399</v>
      </c>
      <c r="DA62" s="11">
        <v>0.9999296</v>
      </c>
      <c r="DC62">
        <v>448.122</v>
      </c>
      <c r="DD62" s="3">
        <f t="shared" si="22"/>
        <v>22.315351622995525</v>
      </c>
      <c r="DE62">
        <v>1.57317</v>
      </c>
      <c r="DF62"/>
      <c r="DK62" s="12">
        <v>255</v>
      </c>
      <c r="DL62" s="5">
        <f t="shared" si="24"/>
        <v>39.21568627450981</v>
      </c>
      <c r="DM62" s="9">
        <v>2.12</v>
      </c>
    </row>
    <row r="63" spans="4:117" ht="15">
      <c r="D63" s="5">
        <f t="shared" si="12"/>
        <v>3.529097776000002</v>
      </c>
      <c r="E63" s="5">
        <f t="shared" si="1"/>
        <v>1.4050085598998057</v>
      </c>
      <c r="J63" s="6">
        <v>1.44425</v>
      </c>
      <c r="K63" s="6">
        <v>1.44532</v>
      </c>
      <c r="Z63" s="1">
        <v>470</v>
      </c>
      <c r="AA63" s="9">
        <f t="shared" si="5"/>
        <v>21.27659574468085</v>
      </c>
      <c r="AB63" s="8">
        <v>1.84</v>
      </c>
      <c r="AH63" s="8">
        <f t="shared" si="26"/>
        <v>1.8400000000000007</v>
      </c>
      <c r="AI63" s="9">
        <v>1.515</v>
      </c>
      <c r="BC63" s="9">
        <v>1076.86</v>
      </c>
      <c r="BD63" s="9">
        <f t="shared" si="8"/>
        <v>9.286258195122858</v>
      </c>
      <c r="BE63" s="9">
        <v>2.66254</v>
      </c>
      <c r="BG63" s="9">
        <v>9.01117</v>
      </c>
      <c r="BH63" s="9">
        <v>1.63398</v>
      </c>
      <c r="BJ63" s="14">
        <v>24.03</v>
      </c>
      <c r="BK63" s="4">
        <f t="shared" si="16"/>
        <v>0.002403</v>
      </c>
      <c r="BL63" s="14">
        <v>0.99889</v>
      </c>
      <c r="BN63" s="9">
        <v>18.782</v>
      </c>
      <c r="BO63" s="9">
        <v>0.962667</v>
      </c>
      <c r="BU63" s="12">
        <v>720</v>
      </c>
      <c r="BV63" s="5">
        <f t="shared" si="17"/>
        <v>13.88888888888889</v>
      </c>
      <c r="BW63" s="1">
        <v>1.65</v>
      </c>
      <c r="CG63" s="3">
        <v>26.3906</v>
      </c>
      <c r="CH63" s="3">
        <f t="shared" si="19"/>
        <v>0.046986426985366</v>
      </c>
      <c r="CI63" s="3">
        <v>0.804433</v>
      </c>
      <c r="CY63" s="3">
        <v>4.502</v>
      </c>
      <c r="CZ63" s="3">
        <f t="shared" si="21"/>
        <v>0.0004502</v>
      </c>
      <c r="DA63" s="11">
        <v>0.9999263</v>
      </c>
      <c r="DC63">
        <v>440.072</v>
      </c>
      <c r="DD63" s="3">
        <f t="shared" si="22"/>
        <v>22.723554327473686</v>
      </c>
      <c r="DE63">
        <v>1.84756</v>
      </c>
      <c r="DF63"/>
      <c r="DK63" s="12">
        <v>256</v>
      </c>
      <c r="DL63" s="5">
        <f t="shared" si="24"/>
        <v>39.0625</v>
      </c>
      <c r="DM63" s="9">
        <v>2.1211</v>
      </c>
    </row>
    <row r="64" spans="4:117" ht="15">
      <c r="D64" s="5">
        <f t="shared" si="12"/>
        <v>3.5882985220000023</v>
      </c>
      <c r="E64" s="5">
        <f t="shared" si="1"/>
        <v>1.4031864908840272</v>
      </c>
      <c r="J64" s="6">
        <v>1.44729</v>
      </c>
      <c r="K64" s="6">
        <v>1.44528</v>
      </c>
      <c r="Z64" s="1">
        <v>460</v>
      </c>
      <c r="AA64" s="9">
        <f t="shared" si="5"/>
        <v>21.73913043478261</v>
      </c>
      <c r="AB64" s="8">
        <v>2.45</v>
      </c>
      <c r="AH64" s="8">
        <f t="shared" si="26"/>
        <v>1.8800000000000008</v>
      </c>
      <c r="AI64" s="9">
        <v>1.516</v>
      </c>
      <c r="BC64" s="9">
        <v>1086.37</v>
      </c>
      <c r="BD64" s="9">
        <f t="shared" si="8"/>
        <v>9.204967000193305</v>
      </c>
      <c r="BE64" s="9">
        <v>2.3838999999999997</v>
      </c>
      <c r="BG64" s="9">
        <v>9.14648</v>
      </c>
      <c r="BH64" s="9">
        <v>2.44613</v>
      </c>
      <c r="BJ64" s="14">
        <v>24.6</v>
      </c>
      <c r="BK64" s="4">
        <f t="shared" si="16"/>
        <v>0.00246</v>
      </c>
      <c r="BL64" s="14">
        <v>0.99884</v>
      </c>
      <c r="BN64" s="9">
        <v>19.2096</v>
      </c>
      <c r="BO64" s="9">
        <v>0.894007</v>
      </c>
      <c r="BU64" s="12">
        <v>740</v>
      </c>
      <c r="BV64" s="5">
        <f t="shared" si="17"/>
        <v>13.513513513513514</v>
      </c>
      <c r="BW64" s="1">
        <v>1.71</v>
      </c>
      <c r="CG64" s="3">
        <v>27.7747</v>
      </c>
      <c r="CH64" s="3">
        <f t="shared" si="19"/>
        <v>0.04464494666008994</v>
      </c>
      <c r="CI64" s="3">
        <v>0.815764</v>
      </c>
      <c r="CY64" s="3">
        <v>4.607</v>
      </c>
      <c r="CZ64" s="3">
        <f t="shared" si="21"/>
        <v>0.00046070000000000003</v>
      </c>
      <c r="DA64" s="11">
        <v>0.999923</v>
      </c>
      <c r="DC64">
        <v>432.021</v>
      </c>
      <c r="DD64" s="3">
        <f t="shared" si="22"/>
        <v>23.147022945643847</v>
      </c>
      <c r="DE64">
        <v>2.14024</v>
      </c>
      <c r="DF64"/>
      <c r="DK64" s="12">
        <v>257</v>
      </c>
      <c r="DL64" s="5">
        <f t="shared" si="24"/>
        <v>38.91050583657588</v>
      </c>
      <c r="DM64" s="9">
        <v>2.1223</v>
      </c>
    </row>
    <row r="65" spans="4:117" ht="15">
      <c r="D65" s="5">
        <f t="shared" si="12"/>
        <v>3.6474992680000025</v>
      </c>
      <c r="E65" s="5">
        <f t="shared" si="1"/>
        <v>1.4013136658865946</v>
      </c>
      <c r="J65" s="6">
        <v>1.45034</v>
      </c>
      <c r="K65" s="6">
        <v>1.44523</v>
      </c>
      <c r="Z65" s="1">
        <v>450</v>
      </c>
      <c r="AA65" s="9">
        <f t="shared" si="5"/>
        <v>22.22222222222222</v>
      </c>
      <c r="AB65" s="8">
        <v>2.68</v>
      </c>
      <c r="AH65" s="8">
        <f t="shared" si="26"/>
        <v>1.9200000000000008</v>
      </c>
      <c r="AI65" s="9">
        <v>1.507</v>
      </c>
      <c r="BC65" s="9">
        <v>1091.13</v>
      </c>
      <c r="BD65" s="9">
        <f t="shared" si="8"/>
        <v>9.164810792481187</v>
      </c>
      <c r="BE65" s="9">
        <v>2.1238400000000004</v>
      </c>
      <c r="BG65" s="9">
        <v>9.14648</v>
      </c>
      <c r="BH65" s="9">
        <v>2.0884</v>
      </c>
      <c r="BJ65" s="14">
        <v>25.2</v>
      </c>
      <c r="BK65" s="4">
        <f t="shared" si="16"/>
        <v>0.00252</v>
      </c>
      <c r="BL65" s="14">
        <v>0.99878</v>
      </c>
      <c r="BN65" s="9">
        <v>19.4234</v>
      </c>
      <c r="BO65" s="9">
        <v>0.825362</v>
      </c>
      <c r="BU65" s="12">
        <v>741</v>
      </c>
      <c r="BV65" s="5">
        <f t="shared" si="17"/>
        <v>13.49527665317139</v>
      </c>
      <c r="CG65" s="3">
        <v>29.1588</v>
      </c>
      <c r="CH65" s="3">
        <f t="shared" si="19"/>
        <v>0.042525755518059725</v>
      </c>
      <c r="CI65" s="3">
        <v>0.827094</v>
      </c>
      <c r="CY65" s="3">
        <v>4.714</v>
      </c>
      <c r="CZ65" s="3">
        <f t="shared" si="21"/>
        <v>0.0004714</v>
      </c>
      <c r="DA65" s="11">
        <v>0.9999195</v>
      </c>
      <c r="DC65">
        <v>432.021</v>
      </c>
      <c r="DD65" s="3">
        <f t="shared" si="22"/>
        <v>23.147022945643847</v>
      </c>
      <c r="DE65">
        <v>2.43293</v>
      </c>
      <c r="DF65"/>
      <c r="DK65" s="12">
        <v>258</v>
      </c>
      <c r="DL65" s="5">
        <f t="shared" si="24"/>
        <v>38.75968992248062</v>
      </c>
      <c r="DM65" s="9">
        <v>2.1235</v>
      </c>
    </row>
    <row r="66" spans="4:117" ht="15">
      <c r="D66" s="5">
        <f t="shared" si="12"/>
        <v>3.7067000140000026</v>
      </c>
      <c r="E66" s="5">
        <f t="shared" si="1"/>
        <v>1.3993886434130323</v>
      </c>
      <c r="J66" s="6">
        <v>1.4534</v>
      </c>
      <c r="K66" s="6">
        <v>1.44519</v>
      </c>
      <c r="Z66" s="1">
        <v>440</v>
      </c>
      <c r="AA66" s="9">
        <f t="shared" si="5"/>
        <v>22.727272727272727</v>
      </c>
      <c r="AB66" s="8">
        <v>2.77</v>
      </c>
      <c r="AH66" s="8">
        <f t="shared" si="26"/>
        <v>1.9600000000000009</v>
      </c>
      <c r="AI66" s="9">
        <v>1.509</v>
      </c>
      <c r="BC66" s="9">
        <v>1100.63</v>
      </c>
      <c r="BD66" s="9">
        <f t="shared" si="8"/>
        <v>9.08570545960041</v>
      </c>
      <c r="BE66" s="9">
        <v>1.8266300000000002</v>
      </c>
      <c r="BG66" s="9">
        <v>9.70835</v>
      </c>
      <c r="BH66" s="9">
        <v>2.81354</v>
      </c>
      <c r="BJ66" s="14">
        <v>25.83</v>
      </c>
      <c r="BK66" s="4">
        <f t="shared" si="16"/>
        <v>0.002583</v>
      </c>
      <c r="BL66" s="14">
        <v>0.99872</v>
      </c>
      <c r="BN66" s="9">
        <v>20.8145</v>
      </c>
      <c r="BO66" s="9">
        <v>0.928215</v>
      </c>
      <c r="BU66" s="12">
        <v>750</v>
      </c>
      <c r="BV66" s="5">
        <f t="shared" si="17"/>
        <v>13.333333333333332</v>
      </c>
      <c r="BW66" s="1">
        <v>1.74</v>
      </c>
      <c r="CG66" s="3">
        <v>30.6352</v>
      </c>
      <c r="CH66" s="3">
        <f t="shared" si="19"/>
        <v>0.0404763148273881</v>
      </c>
      <c r="CI66" s="3">
        <v>0.832759</v>
      </c>
      <c r="CY66" s="3">
        <v>4.824</v>
      </c>
      <c r="CZ66" s="3">
        <f t="shared" si="21"/>
        <v>0.00048239999999999996</v>
      </c>
      <c r="DA66" s="11">
        <v>0.9999159</v>
      </c>
      <c r="DC66">
        <v>426.655</v>
      </c>
      <c r="DD66" s="3">
        <f t="shared" si="22"/>
        <v>23.43814088666487</v>
      </c>
      <c r="DE66">
        <v>2.70732</v>
      </c>
      <c r="DF66"/>
      <c r="DK66" s="12">
        <v>259</v>
      </c>
      <c r="DL66" s="5">
        <f t="shared" si="24"/>
        <v>38.61003861003861</v>
      </c>
      <c r="DM66" s="9">
        <v>2.1247</v>
      </c>
    </row>
    <row r="67" spans="4:117" ht="15">
      <c r="D67" s="5">
        <f t="shared" si="12"/>
        <v>3.7659007600000027</v>
      </c>
      <c r="E67" s="5">
        <f t="shared" si="1"/>
        <v>1.3974099200419747</v>
      </c>
      <c r="J67" s="6">
        <v>1.45648</v>
      </c>
      <c r="K67" s="6">
        <v>1.44514</v>
      </c>
      <c r="Z67" s="1">
        <v>350</v>
      </c>
      <c r="AA67" s="9">
        <f t="shared" si="5"/>
        <v>28.571428571428573</v>
      </c>
      <c r="AB67" s="8">
        <v>2.33</v>
      </c>
      <c r="AH67" s="8">
        <f t="shared" si="26"/>
        <v>2.000000000000001</v>
      </c>
      <c r="AI67" s="9">
        <v>1.505</v>
      </c>
      <c r="BC67" s="9">
        <v>1105.39</v>
      </c>
      <c r="BD67" s="9">
        <f t="shared" si="8"/>
        <v>9.04658084476972</v>
      </c>
      <c r="BE67" s="9">
        <v>1.54799</v>
      </c>
      <c r="BG67" s="9">
        <v>10.0021</v>
      </c>
      <c r="BH67" s="9">
        <v>2.48481</v>
      </c>
      <c r="BJ67" s="14">
        <v>26.43</v>
      </c>
      <c r="BK67" s="4">
        <f t="shared" si="16"/>
        <v>0.002643</v>
      </c>
      <c r="BL67" s="14">
        <v>0.99866</v>
      </c>
      <c r="BN67" s="9">
        <v>21.0661</v>
      </c>
      <c r="BO67" s="9">
        <v>1.03686</v>
      </c>
      <c r="BU67" s="12">
        <v>752</v>
      </c>
      <c r="BV67" s="5">
        <f t="shared" si="17"/>
        <v>13.297872340425531</v>
      </c>
      <c r="CG67" s="3">
        <v>32.0193</v>
      </c>
      <c r="CH67" s="3">
        <f t="shared" si="19"/>
        <v>0.038726642993444575</v>
      </c>
      <c r="CI67" s="3">
        <v>0.838424</v>
      </c>
      <c r="CY67" s="3">
        <v>4.936</v>
      </c>
      <c r="CZ67" s="3">
        <f t="shared" si="21"/>
        <v>0.0004936</v>
      </c>
      <c r="DA67" s="11">
        <v>0.9999121</v>
      </c>
      <c r="DC67">
        <v>410.555</v>
      </c>
      <c r="DD67" s="3">
        <f t="shared" si="22"/>
        <v>24.357272472628516</v>
      </c>
      <c r="DE67">
        <v>2.92683</v>
      </c>
      <c r="DF67"/>
      <c r="DK67" s="12">
        <v>260</v>
      </c>
      <c r="DL67" s="5">
        <f t="shared" si="24"/>
        <v>38.46153846153847</v>
      </c>
      <c r="DM67" s="9">
        <v>2.1258</v>
      </c>
    </row>
    <row r="68" spans="4:117" ht="15">
      <c r="D68" s="5">
        <f t="shared" si="12"/>
        <v>3.825101506000003</v>
      </c>
      <c r="E68" s="5">
        <f t="shared" si="1"/>
        <v>1.3953759268646564</v>
      </c>
      <c r="J68" s="6">
        <v>1.45957</v>
      </c>
      <c r="K68" s="6">
        <v>1.4451</v>
      </c>
      <c r="Z68" s="1">
        <v>300</v>
      </c>
      <c r="AA68" s="9">
        <f t="shared" si="5"/>
        <v>33.333333333333336</v>
      </c>
      <c r="AB68" s="8">
        <v>2.19</v>
      </c>
      <c r="AH68" s="8">
        <f t="shared" si="26"/>
        <v>2.040000000000001</v>
      </c>
      <c r="AI68" s="9">
        <v>1.51</v>
      </c>
      <c r="BC68" s="9">
        <v>1107.77</v>
      </c>
      <c r="BD68" s="9">
        <f t="shared" si="8"/>
        <v>9.02714462388402</v>
      </c>
      <c r="BE68" s="9">
        <v>1.2507700000000002</v>
      </c>
      <c r="BG68" s="9">
        <v>10.4595</v>
      </c>
      <c r="BH68" s="9">
        <v>2.20442</v>
      </c>
      <c r="BJ68" s="14">
        <v>27.07</v>
      </c>
      <c r="BK68" s="4">
        <f t="shared" si="16"/>
        <v>0.002707</v>
      </c>
      <c r="BL68" s="14">
        <v>0.99859</v>
      </c>
      <c r="BN68" s="9">
        <v>20.8392</v>
      </c>
      <c r="BO68" s="9">
        <v>1.15126</v>
      </c>
      <c r="BU68" s="12">
        <v>760</v>
      </c>
      <c r="BV68" s="5">
        <f t="shared" si="17"/>
        <v>13.157894736842104</v>
      </c>
      <c r="BW68" s="1">
        <v>1.78</v>
      </c>
      <c r="CG68" s="3">
        <v>33.588</v>
      </c>
      <c r="CH68" s="3">
        <f t="shared" si="19"/>
        <v>0.036917946885792544</v>
      </c>
      <c r="CI68" s="3">
        <v>0.838424</v>
      </c>
      <c r="CY68" s="3">
        <v>5.051</v>
      </c>
      <c r="CZ68" s="3">
        <f t="shared" si="21"/>
        <v>0.0005051</v>
      </c>
      <c r="DA68" s="11">
        <v>0.9999082</v>
      </c>
      <c r="DC68">
        <v>386.404</v>
      </c>
      <c r="DD68" s="3">
        <f t="shared" si="22"/>
        <v>25.87964927899297</v>
      </c>
      <c r="DE68">
        <v>2.68902</v>
      </c>
      <c r="DF68"/>
      <c r="DK68" s="12">
        <v>261</v>
      </c>
      <c r="DL68" s="5">
        <f t="shared" si="24"/>
        <v>38.314176245210724</v>
      </c>
      <c r="DM68" s="9">
        <v>2.127</v>
      </c>
    </row>
    <row r="69" spans="4:117" ht="15">
      <c r="D69" s="5">
        <f t="shared" si="12"/>
        <v>3.884302252000003</v>
      </c>
      <c r="E69" s="5">
        <f t="shared" si="1"/>
        <v>1.3932850257163465</v>
      </c>
      <c r="J69" s="6">
        <v>1.46267</v>
      </c>
      <c r="K69" s="6">
        <v>1.44505</v>
      </c>
      <c r="Z69" s="1">
        <v>250</v>
      </c>
      <c r="AA69" s="9">
        <f t="shared" si="5"/>
        <v>40</v>
      </c>
      <c r="AB69" s="8">
        <v>2.12</v>
      </c>
      <c r="AH69" s="8">
        <f t="shared" si="26"/>
        <v>2.080000000000001</v>
      </c>
      <c r="AI69" s="9">
        <v>1.511</v>
      </c>
      <c r="BC69" s="9">
        <v>1112.52</v>
      </c>
      <c r="BD69" s="9">
        <f t="shared" si="8"/>
        <v>8.988602452090749</v>
      </c>
      <c r="BE69" s="9">
        <v>0.99071</v>
      </c>
      <c r="BG69" s="9">
        <v>10.7759</v>
      </c>
      <c r="BH69" s="9">
        <v>1.92403</v>
      </c>
      <c r="BJ69" s="14">
        <v>27.74</v>
      </c>
      <c r="BK69" s="4">
        <f t="shared" si="16"/>
        <v>0.002774</v>
      </c>
      <c r="BL69" s="14">
        <v>0.99852</v>
      </c>
      <c r="BN69" s="9">
        <v>21.335</v>
      </c>
      <c r="BO69" s="9">
        <v>1.27133</v>
      </c>
      <c r="BU69" s="12">
        <v>775</v>
      </c>
      <c r="BV69" s="5">
        <f t="shared" si="17"/>
        <v>12.903225806451612</v>
      </c>
      <c r="BW69" s="1">
        <v>1.8</v>
      </c>
      <c r="CG69" s="3">
        <v>35.1567</v>
      </c>
      <c r="CH69" s="3">
        <f t="shared" si="19"/>
        <v>0.03527065964666763</v>
      </c>
      <c r="CI69" s="3">
        <v>0.855419</v>
      </c>
      <c r="CY69" s="3">
        <v>5.169</v>
      </c>
      <c r="CZ69" s="3">
        <f t="shared" si="21"/>
        <v>0.0005168999999999999</v>
      </c>
      <c r="DA69" s="11">
        <v>0.9999042</v>
      </c>
      <c r="DC69">
        <v>367.621</v>
      </c>
      <c r="DD69" s="3">
        <f t="shared" si="22"/>
        <v>27.20192807266179</v>
      </c>
      <c r="DE69">
        <v>2.4878</v>
      </c>
      <c r="DF69"/>
      <c r="DK69" s="12">
        <v>262</v>
      </c>
      <c r="DL69" s="5">
        <f t="shared" si="24"/>
        <v>38.167938931297705</v>
      </c>
      <c r="DM69" s="9">
        <v>2.1282</v>
      </c>
    </row>
    <row r="70" spans="4:117" ht="15">
      <c r="D70" s="5">
        <f t="shared" si="12"/>
        <v>3.943502998000003</v>
      </c>
      <c r="E70" s="5">
        <f t="shared" si="1"/>
        <v>1.39113550517967</v>
      </c>
      <c r="J70" s="6">
        <v>1.46579</v>
      </c>
      <c r="K70" s="6">
        <v>1.44501</v>
      </c>
      <c r="Z70" s="1">
        <v>200</v>
      </c>
      <c r="AA70" s="9">
        <f t="shared" si="5"/>
        <v>50</v>
      </c>
      <c r="AB70" s="8">
        <v>2.06</v>
      </c>
      <c r="AH70" s="8">
        <f t="shared" si="26"/>
        <v>2.120000000000001</v>
      </c>
      <c r="AI70" s="9">
        <v>1.511</v>
      </c>
      <c r="BC70" s="9">
        <v>1117.27</v>
      </c>
      <c r="BD70" s="9">
        <f t="shared" si="8"/>
        <v>8.95038799931977</v>
      </c>
      <c r="BE70" s="9">
        <v>0.6934999999999998</v>
      </c>
      <c r="BG70" s="9">
        <v>11.784</v>
      </c>
      <c r="BH70" s="9">
        <v>1.67265</v>
      </c>
      <c r="BJ70" s="14">
        <v>28.44</v>
      </c>
      <c r="BK70" s="4">
        <f t="shared" si="16"/>
        <v>0.002844</v>
      </c>
      <c r="BL70" s="14">
        <v>0.99845</v>
      </c>
      <c r="BN70" s="9">
        <v>21.3493</v>
      </c>
      <c r="BO70" s="9">
        <v>1.39716</v>
      </c>
      <c r="BU70" s="12">
        <v>780</v>
      </c>
      <c r="BV70" s="5">
        <f t="shared" si="17"/>
        <v>12.820512820512821</v>
      </c>
      <c r="BW70" s="1">
        <v>1.8</v>
      </c>
      <c r="CG70" s="3">
        <v>36.7253</v>
      </c>
      <c r="CH70" s="3">
        <f t="shared" si="19"/>
        <v>0.0337641898092051</v>
      </c>
      <c r="CI70" s="3">
        <v>0.878079</v>
      </c>
      <c r="CY70" s="3">
        <v>5.289</v>
      </c>
      <c r="CZ70" s="3">
        <f t="shared" si="21"/>
        <v>0.0005289</v>
      </c>
      <c r="DA70" s="11">
        <v>0.9999</v>
      </c>
      <c r="DC70">
        <v>340.787</v>
      </c>
      <c r="DD70" s="3">
        <f t="shared" si="22"/>
        <v>29.34384234140387</v>
      </c>
      <c r="DE70">
        <v>2.30488</v>
      </c>
      <c r="DF70"/>
      <c r="DK70" s="12">
        <v>263</v>
      </c>
      <c r="DL70" s="5">
        <f t="shared" si="24"/>
        <v>38.02281368821293</v>
      </c>
      <c r="DM70" s="9">
        <v>2.1294</v>
      </c>
    </row>
    <row r="71" spans="4:117" ht="15">
      <c r="D71" s="5">
        <f t="shared" si="12"/>
        <v>4.002703744000003</v>
      </c>
      <c r="E71" s="5">
        <f aca="true" t="shared" si="27" ref="E71:E122">SQRT(1+0.6961663*D71*D71/(D71*D71-0.0684043^2)+0.4079426*D71*D71/(D71*D71-0.1162414^2)+0.8974794*D71*D71/(D71*D71-9.896161^2))</f>
        <v>1.388925576338414</v>
      </c>
      <c r="J71" s="6">
        <v>1.46892</v>
      </c>
      <c r="K71" s="6">
        <v>1.44496</v>
      </c>
      <c r="AH71" s="8">
        <f t="shared" si="26"/>
        <v>2.160000000000001</v>
      </c>
      <c r="AI71" s="9">
        <v>1.493</v>
      </c>
      <c r="BC71" s="9">
        <v>1124.41</v>
      </c>
      <c r="BD71" s="9">
        <f aca="true" t="shared" si="28" ref="BD71:BD83">1/BC71*10000</f>
        <v>8.893553063384353</v>
      </c>
      <c r="BE71" s="9">
        <v>0.43344000000000005</v>
      </c>
      <c r="BG71" s="9">
        <v>12.6957</v>
      </c>
      <c r="BH71" s="9">
        <v>1.80801</v>
      </c>
      <c r="BJ71" s="14">
        <v>29.1</v>
      </c>
      <c r="BK71" s="4">
        <f t="shared" si="16"/>
        <v>0.0029100000000000003</v>
      </c>
      <c r="BL71" s="14">
        <v>0.99837</v>
      </c>
      <c r="BN71" s="9">
        <v>21.3649</v>
      </c>
      <c r="BO71" s="9">
        <v>1.53442</v>
      </c>
      <c r="BU71" s="12">
        <v>790</v>
      </c>
      <c r="BV71" s="5">
        <f t="shared" si="17"/>
        <v>12.658227848101266</v>
      </c>
      <c r="BW71" s="1">
        <v>1.78</v>
      </c>
      <c r="CG71" s="3">
        <v>38.1094</v>
      </c>
      <c r="CH71" s="3">
        <f t="shared" si="19"/>
        <v>0.032537904034175294</v>
      </c>
      <c r="CI71" s="3">
        <v>0.889409</v>
      </c>
      <c r="CY71" s="3">
        <v>5.412</v>
      </c>
      <c r="CZ71" s="3">
        <f t="shared" si="21"/>
        <v>0.0005412</v>
      </c>
      <c r="DA71" s="11">
        <v>0.999896</v>
      </c>
      <c r="DC71">
        <v>311.27</v>
      </c>
      <c r="DD71" s="3">
        <f t="shared" si="22"/>
        <v>32.12644970604298</v>
      </c>
      <c r="DE71">
        <v>2.19512</v>
      </c>
      <c r="DF71"/>
      <c r="DK71" s="12">
        <v>264</v>
      </c>
      <c r="DL71" s="5">
        <f t="shared" si="24"/>
        <v>37.87878787878788</v>
      </c>
      <c r="DM71" s="9">
        <v>2.1306</v>
      </c>
    </row>
    <row r="72" spans="4:117" ht="15">
      <c r="D72" s="5">
        <f aca="true" t="shared" si="29" ref="D72:D122">D71+0.059200746</f>
        <v>4.061904490000003</v>
      </c>
      <c r="E72" s="5">
        <f t="shared" si="27"/>
        <v>1.386653368258847</v>
      </c>
      <c r="J72" s="6">
        <v>1.47206</v>
      </c>
      <c r="K72" s="6">
        <v>1.44491</v>
      </c>
      <c r="AH72" s="8">
        <f t="shared" si="26"/>
        <v>2.200000000000001</v>
      </c>
      <c r="AI72" s="9">
        <v>1.501</v>
      </c>
      <c r="BC72" s="9">
        <v>1141.05</v>
      </c>
      <c r="BD72" s="9">
        <f t="shared" si="28"/>
        <v>8.76385785022567</v>
      </c>
      <c r="BE72" s="9">
        <v>0.30340999999999996</v>
      </c>
      <c r="BG72" s="9">
        <v>15.182</v>
      </c>
      <c r="BH72" s="9">
        <v>1.55663</v>
      </c>
      <c r="BJ72" s="14">
        <v>29.87</v>
      </c>
      <c r="BK72" s="4">
        <f aca="true" t="shared" si="30" ref="BK72:BK135">BJ72/10000</f>
        <v>0.002987</v>
      </c>
      <c r="BL72" s="14">
        <v>0.99828</v>
      </c>
      <c r="BN72" s="9">
        <v>21.8733</v>
      </c>
      <c r="BO72" s="9">
        <v>1.65449</v>
      </c>
      <c r="BU72" s="12">
        <v>800</v>
      </c>
      <c r="BV72" s="5">
        <f aca="true" t="shared" si="31" ref="BV72:BV131">1/BU72*10000</f>
        <v>12.5</v>
      </c>
      <c r="BW72" s="1">
        <v>1.74</v>
      </c>
      <c r="CG72" s="3">
        <v>39.5858</v>
      </c>
      <c r="CH72" s="3">
        <f>1.24/CG72</f>
        <v>0.03132436378701454</v>
      </c>
      <c r="CI72" s="3">
        <v>0.895074</v>
      </c>
      <c r="CY72" s="3">
        <v>5.538</v>
      </c>
      <c r="CZ72" s="3">
        <f aca="true" t="shared" si="32" ref="CZ72:CZ135">CY72/10000</f>
        <v>0.0005538</v>
      </c>
      <c r="DA72" s="11">
        <v>0.999891</v>
      </c>
      <c r="DC72">
        <v>273.703</v>
      </c>
      <c r="DD72" s="3">
        <f aca="true" t="shared" si="33" ref="DD72:DD77">1/DC72*10000</f>
        <v>36.53595320475114</v>
      </c>
      <c r="DE72">
        <v>2.08537</v>
      </c>
      <c r="DF72"/>
      <c r="DK72" s="12">
        <v>265</v>
      </c>
      <c r="DL72" s="5">
        <f aca="true" t="shared" si="34" ref="DL72:DL135">1/DK72*10000</f>
        <v>37.735849056603776</v>
      </c>
      <c r="DM72" s="9">
        <v>2.1318</v>
      </c>
    </row>
    <row r="73" spans="4:117" ht="15">
      <c r="D73" s="5">
        <f t="shared" si="29"/>
        <v>4.121105236000004</v>
      </c>
      <c r="E73" s="5">
        <f t="shared" si="27"/>
        <v>1.3843169231737893</v>
      </c>
      <c r="J73" s="6">
        <v>1.47521</v>
      </c>
      <c r="K73" s="6">
        <v>1.44487</v>
      </c>
      <c r="AH73" s="8">
        <f t="shared" si="26"/>
        <v>2.240000000000001</v>
      </c>
      <c r="AI73" s="9">
        <v>1.493</v>
      </c>
      <c r="BC73" s="9">
        <v>1162.44</v>
      </c>
      <c r="BD73" s="9">
        <f t="shared" si="28"/>
        <v>8.602594542514021</v>
      </c>
      <c r="BE73" s="9">
        <v>0.43344000000000005</v>
      </c>
      <c r="BG73" s="9">
        <v>17.8867</v>
      </c>
      <c r="BH73" s="9">
        <v>1.33425</v>
      </c>
      <c r="BJ73" s="14">
        <v>30.54</v>
      </c>
      <c r="BK73" s="4">
        <f t="shared" si="30"/>
        <v>0.003054</v>
      </c>
      <c r="BL73" s="14">
        <v>0.99821</v>
      </c>
      <c r="BN73" s="9">
        <v>21.6384</v>
      </c>
      <c r="BO73" s="9">
        <v>1.77461</v>
      </c>
      <c r="BU73" s="12">
        <v>810</v>
      </c>
      <c r="BV73" s="5">
        <f t="shared" si="31"/>
        <v>12.345679012345679</v>
      </c>
      <c r="BW73" s="1">
        <v>1.68</v>
      </c>
      <c r="CG73" s="3">
        <v>41.0622</v>
      </c>
      <c r="CH73" s="3">
        <f>1.24/CG73</f>
        <v>0.03019808972729177</v>
      </c>
      <c r="CI73" s="3">
        <v>0.906404</v>
      </c>
      <c r="CY73" s="3">
        <v>5.667</v>
      </c>
      <c r="CZ73" s="3">
        <f t="shared" si="32"/>
        <v>0.0005667</v>
      </c>
      <c r="DA73" s="11">
        <v>0.999887</v>
      </c>
      <c r="DC73">
        <v>236.136</v>
      </c>
      <c r="DD73" s="3">
        <f t="shared" si="33"/>
        <v>42.34847714876173</v>
      </c>
      <c r="DE73">
        <v>2.03049</v>
      </c>
      <c r="DF73"/>
      <c r="DK73" s="12">
        <v>266</v>
      </c>
      <c r="DL73" s="5">
        <f t="shared" si="34"/>
        <v>37.59398496240601</v>
      </c>
      <c r="DM73" s="9">
        <v>2.133</v>
      </c>
    </row>
    <row r="74" spans="4:117" ht="15">
      <c r="D74" s="5">
        <f t="shared" si="29"/>
        <v>4.180305982000004</v>
      </c>
      <c r="E74" s="5">
        <f t="shared" si="27"/>
        <v>1.381914191342618</v>
      </c>
      <c r="J74" s="6">
        <v>1.47838</v>
      </c>
      <c r="K74" s="6">
        <v>1.44482</v>
      </c>
      <c r="AH74" s="8">
        <f t="shared" si="26"/>
        <v>2.280000000000001</v>
      </c>
      <c r="AI74" s="9">
        <v>1.483</v>
      </c>
      <c r="BC74" s="9">
        <v>1198.1</v>
      </c>
      <c r="BD74" s="9">
        <f t="shared" si="28"/>
        <v>8.346548702111678</v>
      </c>
      <c r="BE74" s="9">
        <v>0.45201</v>
      </c>
      <c r="BG74" s="9">
        <v>18.9854</v>
      </c>
      <c r="BH74" s="9">
        <v>1.05387</v>
      </c>
      <c r="BJ74" s="14">
        <v>31.31</v>
      </c>
      <c r="BK74" s="4">
        <f t="shared" si="30"/>
        <v>0.0031309999999999997</v>
      </c>
      <c r="BL74" s="14">
        <v>0.99812</v>
      </c>
      <c r="BN74" s="9">
        <v>21.8993</v>
      </c>
      <c r="BO74" s="9">
        <v>1.87754</v>
      </c>
      <c r="BU74" s="12">
        <v>820</v>
      </c>
      <c r="BV74" s="5">
        <f t="shared" si="31"/>
        <v>12.195121951219512</v>
      </c>
      <c r="BW74" s="1">
        <v>1.63</v>
      </c>
      <c r="CG74" s="3">
        <v>42.4464</v>
      </c>
      <c r="CH74" s="3">
        <f>1.24/CG74</f>
        <v>0.029213313732142185</v>
      </c>
      <c r="CI74" s="3">
        <v>0.900739</v>
      </c>
      <c r="CY74" s="3">
        <v>5.799</v>
      </c>
      <c r="CZ74" s="3">
        <f t="shared" si="32"/>
        <v>0.0005799000000000001</v>
      </c>
      <c r="DA74" s="11">
        <v>0.999882</v>
      </c>
      <c r="DC74">
        <v>190.519</v>
      </c>
      <c r="DD74" s="3">
        <f t="shared" si="33"/>
        <v>52.48820327631364</v>
      </c>
      <c r="DE74">
        <v>2.0122</v>
      </c>
      <c r="DF74"/>
      <c r="DK74" s="12">
        <v>267</v>
      </c>
      <c r="DL74" s="5">
        <f t="shared" si="34"/>
        <v>37.453183520599254</v>
      </c>
      <c r="DM74" s="9">
        <v>2.1342</v>
      </c>
    </row>
    <row r="75" spans="4:117" ht="15">
      <c r="D75" s="5">
        <f t="shared" si="29"/>
        <v>4.239506728000004</v>
      </c>
      <c r="E75" s="5">
        <f t="shared" si="27"/>
        <v>1.3794430255580838</v>
      </c>
      <c r="J75" s="6">
        <v>1.48156</v>
      </c>
      <c r="K75" s="6">
        <v>1.44477</v>
      </c>
      <c r="AH75" s="8">
        <f t="shared" si="26"/>
        <v>2.320000000000001</v>
      </c>
      <c r="AI75" s="9">
        <v>1.495</v>
      </c>
      <c r="BC75" s="9">
        <v>1226.62</v>
      </c>
      <c r="BD75" s="9">
        <f t="shared" si="28"/>
        <v>8.15248406189366</v>
      </c>
      <c r="BE75" s="9">
        <v>0.39627999999999997</v>
      </c>
      <c r="BG75" s="9">
        <v>19.2705</v>
      </c>
      <c r="BH75" s="9">
        <v>0.609116</v>
      </c>
      <c r="BJ75" s="14">
        <v>32.12</v>
      </c>
      <c r="BK75" s="4">
        <f t="shared" si="30"/>
        <v>0.0032119999999999996</v>
      </c>
      <c r="BL75" s="14">
        <v>0.99802</v>
      </c>
      <c r="BN75" s="9">
        <v>22.164</v>
      </c>
      <c r="BO75" s="9">
        <v>1.98618</v>
      </c>
      <c r="BU75" s="12">
        <v>840</v>
      </c>
      <c r="BV75" s="5">
        <f t="shared" si="31"/>
        <v>11.904761904761905</v>
      </c>
      <c r="BW75" s="1">
        <v>1.61</v>
      </c>
      <c r="CY75" s="3">
        <v>5.934</v>
      </c>
      <c r="CZ75" s="3">
        <f t="shared" si="32"/>
        <v>0.0005934</v>
      </c>
      <c r="DA75" s="11">
        <v>0.999878</v>
      </c>
      <c r="DC75">
        <v>155.635</v>
      </c>
      <c r="DD75" s="3">
        <f t="shared" si="33"/>
        <v>64.25289941208597</v>
      </c>
      <c r="DE75">
        <v>2.0122</v>
      </c>
      <c r="DF75"/>
      <c r="DK75" s="12">
        <v>268</v>
      </c>
      <c r="DL75" s="5">
        <f t="shared" si="34"/>
        <v>37.3134328358209</v>
      </c>
      <c r="DM75" s="9">
        <v>2.1354</v>
      </c>
    </row>
    <row r="76" spans="4:117" ht="15">
      <c r="D76" s="5">
        <f t="shared" si="29"/>
        <v>4.298707474000004</v>
      </c>
      <c r="E76" s="5">
        <f t="shared" si="27"/>
        <v>1.3769011752681952</v>
      </c>
      <c r="J76" s="6">
        <v>1.48476</v>
      </c>
      <c r="K76" s="6">
        <v>1.44472</v>
      </c>
      <c r="AH76" s="8">
        <f t="shared" si="26"/>
        <v>2.360000000000001</v>
      </c>
      <c r="AI76" s="9">
        <v>1.494</v>
      </c>
      <c r="BC76" s="9">
        <v>1257.53</v>
      </c>
      <c r="BD76" s="9">
        <f t="shared" si="28"/>
        <v>7.95209657026075</v>
      </c>
      <c r="BE76" s="9">
        <v>0.34056</v>
      </c>
      <c r="BG76" s="9">
        <v>20.4543</v>
      </c>
      <c r="BH76" s="9">
        <v>0.705801</v>
      </c>
      <c r="BJ76" s="14">
        <v>32.89</v>
      </c>
      <c r="BK76" s="4">
        <f t="shared" si="30"/>
        <v>0.0032890000000000003</v>
      </c>
      <c r="BL76" s="14">
        <v>0.99792</v>
      </c>
      <c r="BN76" s="9">
        <v>22.1768</v>
      </c>
      <c r="BO76" s="9">
        <v>2.09485</v>
      </c>
      <c r="BU76" s="12">
        <v>860</v>
      </c>
      <c r="BV76" s="5">
        <f t="shared" si="31"/>
        <v>11.627906976744185</v>
      </c>
      <c r="BW76" s="1">
        <v>1.67</v>
      </c>
      <c r="CY76" s="3">
        <v>6.073</v>
      </c>
      <c r="CZ76" s="3">
        <f t="shared" si="32"/>
        <v>0.0006073000000000001</v>
      </c>
      <c r="DA76" s="11">
        <v>0.999873</v>
      </c>
      <c r="DC76">
        <v>107.335</v>
      </c>
      <c r="DD76" s="3">
        <f t="shared" si="33"/>
        <v>93.16625518237295</v>
      </c>
      <c r="DE76">
        <v>1.97561</v>
      </c>
      <c r="DF76"/>
      <c r="DK76" s="12">
        <v>269</v>
      </c>
      <c r="DL76" s="5">
        <f t="shared" si="34"/>
        <v>37.174721189591075</v>
      </c>
      <c r="DM76" s="9">
        <v>2.1366</v>
      </c>
    </row>
    <row r="77" spans="4:117" ht="15">
      <c r="D77" s="5">
        <f t="shared" si="29"/>
        <v>4.357908220000004</v>
      </c>
      <c r="E77" s="5">
        <f t="shared" si="27"/>
        <v>1.3742862802784872</v>
      </c>
      <c r="J77" s="6">
        <v>1.48797</v>
      </c>
      <c r="K77" s="6">
        <v>1.44468</v>
      </c>
      <c r="AH77" s="8">
        <f t="shared" si="26"/>
        <v>2.4000000000000012</v>
      </c>
      <c r="AI77" s="9">
        <v>1.485</v>
      </c>
      <c r="BC77" s="9">
        <v>1276.55</v>
      </c>
      <c r="BD77" s="9">
        <f t="shared" si="28"/>
        <v>7.833614037836356</v>
      </c>
      <c r="BE77" s="9">
        <v>0.5263200000000001</v>
      </c>
      <c r="BG77" s="9">
        <v>21.0732</v>
      </c>
      <c r="BH77" s="9">
        <v>1.72099</v>
      </c>
      <c r="BJ77" s="14">
        <v>33.69</v>
      </c>
      <c r="BK77" s="4">
        <f t="shared" si="30"/>
        <v>0.0033689999999999996</v>
      </c>
      <c r="BL77" s="14">
        <v>0.99782</v>
      </c>
      <c r="BN77" s="9">
        <v>22.447</v>
      </c>
      <c r="BO77" s="9">
        <v>2.22065</v>
      </c>
      <c r="BU77" s="12">
        <v>862</v>
      </c>
      <c r="BV77" s="5">
        <f t="shared" si="31"/>
        <v>11.600928074245939</v>
      </c>
      <c r="CY77" s="3">
        <v>6.214</v>
      </c>
      <c r="CZ77" s="3">
        <f t="shared" si="32"/>
        <v>0.0006214</v>
      </c>
      <c r="DA77" s="11">
        <v>0.999869</v>
      </c>
      <c r="DC77">
        <v>80.5009</v>
      </c>
      <c r="DD77" s="3">
        <f t="shared" si="33"/>
        <v>124.22221366469194</v>
      </c>
      <c r="DE77">
        <v>1.97561</v>
      </c>
      <c r="DF77"/>
      <c r="DK77" s="12">
        <v>270</v>
      </c>
      <c r="DL77" s="5">
        <f t="shared" si="34"/>
        <v>37.03703703703704</v>
      </c>
      <c r="DM77" s="9">
        <v>2.1378</v>
      </c>
    </row>
    <row r="78" spans="4:117" ht="15">
      <c r="D78" s="5">
        <f t="shared" si="29"/>
        <v>4.417108966000004</v>
      </c>
      <c r="E78" s="5">
        <f t="shared" si="27"/>
        <v>1.3715958639966785</v>
      </c>
      <c r="J78" s="6">
        <v>1.49119</v>
      </c>
      <c r="K78" s="6">
        <v>1.44463</v>
      </c>
      <c r="AH78" s="8">
        <f t="shared" si="26"/>
        <v>2.4400000000000013</v>
      </c>
      <c r="AI78" s="9">
        <v>1.485</v>
      </c>
      <c r="BC78" s="9">
        <v>1300.32</v>
      </c>
      <c r="BD78" s="9">
        <f t="shared" si="28"/>
        <v>7.690414667158854</v>
      </c>
      <c r="BE78" s="9">
        <v>0.7306499999999998</v>
      </c>
      <c r="BG78" s="9">
        <v>21.3896</v>
      </c>
      <c r="BH78" s="9">
        <v>1.25691</v>
      </c>
      <c r="BJ78" s="14">
        <v>34.53</v>
      </c>
      <c r="BK78" s="4">
        <f t="shared" si="30"/>
        <v>0.003453</v>
      </c>
      <c r="BL78" s="14">
        <v>0.99771</v>
      </c>
      <c r="BN78" s="9">
        <v>22.4579</v>
      </c>
      <c r="BO78" s="9">
        <v>2.31216</v>
      </c>
      <c r="BU78" s="12">
        <v>870</v>
      </c>
      <c r="BV78" s="5">
        <f t="shared" si="31"/>
        <v>11.494252873563218</v>
      </c>
      <c r="BW78" s="1">
        <v>1.71</v>
      </c>
      <c r="CY78" s="3">
        <v>6.359</v>
      </c>
      <c r="CZ78" s="3">
        <f t="shared" si="32"/>
        <v>0.0006359</v>
      </c>
      <c r="DA78" s="11">
        <v>0.999865</v>
      </c>
      <c r="DK78" s="12">
        <v>271</v>
      </c>
      <c r="DL78" s="5">
        <f t="shared" si="34"/>
        <v>36.90036900369004</v>
      </c>
      <c r="DM78" s="9">
        <v>2.1391</v>
      </c>
    </row>
    <row r="79" spans="4:117" ht="15">
      <c r="D79" s="5">
        <f t="shared" si="29"/>
        <v>4.476309712000004</v>
      </c>
      <c r="E79" s="5">
        <f t="shared" si="27"/>
        <v>1.368827326178002</v>
      </c>
      <c r="J79" s="6">
        <v>1.49443</v>
      </c>
      <c r="K79" s="6">
        <v>1.44458</v>
      </c>
      <c r="AH79" s="8">
        <f t="shared" si="26"/>
        <v>2.4800000000000013</v>
      </c>
      <c r="AI79" s="9">
        <v>1.483</v>
      </c>
      <c r="BC79" s="9">
        <v>1331.22</v>
      </c>
      <c r="BD79" s="9">
        <f t="shared" si="28"/>
        <v>7.511906371598984</v>
      </c>
      <c r="BE79" s="9">
        <v>0.8606799999999999</v>
      </c>
      <c r="BG79" s="9">
        <v>21.7108</v>
      </c>
      <c r="BH79" s="9">
        <v>2.51381</v>
      </c>
      <c r="BJ79" s="14">
        <v>35.32</v>
      </c>
      <c r="BK79" s="4">
        <f t="shared" si="30"/>
        <v>0.003532</v>
      </c>
      <c r="BL79" s="14">
        <v>0.9976</v>
      </c>
      <c r="BN79" s="9">
        <v>22.7266</v>
      </c>
      <c r="BO79" s="9">
        <v>2.39793</v>
      </c>
      <c r="BU79" s="12">
        <v>880</v>
      </c>
      <c r="BV79" s="5">
        <f t="shared" si="31"/>
        <v>11.363636363636363</v>
      </c>
      <c r="BW79" s="1">
        <v>1.75</v>
      </c>
      <c r="CY79" s="3">
        <v>6.507</v>
      </c>
      <c r="CZ79" s="3">
        <f t="shared" si="32"/>
        <v>0.0006506999999999999</v>
      </c>
      <c r="DA79" s="11">
        <v>0.999861</v>
      </c>
      <c r="DK79" s="12">
        <v>272</v>
      </c>
      <c r="DL79" s="5">
        <f t="shared" si="34"/>
        <v>36.76470588235294</v>
      </c>
      <c r="DM79" s="9">
        <v>2.1403</v>
      </c>
    </row>
    <row r="80" spans="4:117" ht="15">
      <c r="D80" s="5">
        <f t="shared" si="29"/>
        <v>4.5355104580000045</v>
      </c>
      <c r="E80" s="5">
        <f t="shared" si="27"/>
        <v>1.3659779351253147</v>
      </c>
      <c r="J80" s="6">
        <v>1.49768</v>
      </c>
      <c r="K80" s="6">
        <v>1.44453</v>
      </c>
      <c r="AH80" s="8">
        <f t="shared" si="26"/>
        <v>2.5200000000000014</v>
      </c>
      <c r="AI80" s="9">
        <v>1.481</v>
      </c>
      <c r="BC80" s="9">
        <v>1364.5</v>
      </c>
      <c r="BD80" s="9">
        <f t="shared" si="28"/>
        <v>7.328691828508611</v>
      </c>
      <c r="BE80" s="9">
        <v>0.95356</v>
      </c>
      <c r="BG80" s="9">
        <v>22.0368</v>
      </c>
      <c r="BH80" s="9">
        <v>2.15608</v>
      </c>
      <c r="BJ80" s="14">
        <v>36.25</v>
      </c>
      <c r="BK80" s="4">
        <f t="shared" si="30"/>
        <v>0.003625</v>
      </c>
      <c r="BL80" s="14">
        <v>0.99747</v>
      </c>
      <c r="BN80" s="9">
        <v>22.7398</v>
      </c>
      <c r="BO80" s="9">
        <v>2.5066</v>
      </c>
      <c r="BU80" s="12">
        <v>885</v>
      </c>
      <c r="BV80" s="5">
        <f t="shared" si="31"/>
        <v>11.299435028248588</v>
      </c>
      <c r="BW80" s="1">
        <v>1.77</v>
      </c>
      <c r="CY80" s="3">
        <v>6.658</v>
      </c>
      <c r="CZ80" s="3">
        <f t="shared" si="32"/>
        <v>0.0006658</v>
      </c>
      <c r="DA80" s="11">
        <v>0.999863</v>
      </c>
      <c r="DK80" s="12">
        <v>273</v>
      </c>
      <c r="DL80" s="5">
        <f t="shared" si="34"/>
        <v>36.63003663003663</v>
      </c>
      <c r="DM80" s="9">
        <v>2.1415</v>
      </c>
    </row>
    <row r="81" spans="4:117" ht="15">
      <c r="D81" s="5">
        <f t="shared" si="29"/>
        <v>4.594711204000005</v>
      </c>
      <c r="E81" s="5">
        <f t="shared" si="27"/>
        <v>1.3630448192933868</v>
      </c>
      <c r="J81" s="6">
        <v>1.50095</v>
      </c>
      <c r="K81" s="6">
        <v>1.44448</v>
      </c>
      <c r="AH81" s="8">
        <f t="shared" si="26"/>
        <v>2.5600000000000014</v>
      </c>
      <c r="AI81" s="9">
        <v>1.479</v>
      </c>
      <c r="BC81" s="9">
        <v>1404.91</v>
      </c>
      <c r="BD81" s="9">
        <f t="shared" si="28"/>
        <v>7.117893672904313</v>
      </c>
      <c r="BE81" s="9">
        <v>1.02786</v>
      </c>
      <c r="BG81" s="9">
        <v>22.7036</v>
      </c>
      <c r="BH81" s="9">
        <v>2.96823</v>
      </c>
      <c r="BJ81" s="14">
        <v>37.12</v>
      </c>
      <c r="BK81" s="4">
        <f t="shared" si="30"/>
        <v>0.0037119999999999996</v>
      </c>
      <c r="BL81" s="14">
        <v>0.99735</v>
      </c>
      <c r="BN81" s="9">
        <v>23.0126</v>
      </c>
      <c r="BO81" s="9">
        <v>2.59809</v>
      </c>
      <c r="BU81" s="12">
        <v>890</v>
      </c>
      <c r="BV81" s="5">
        <f t="shared" si="31"/>
        <v>11.235955056179776</v>
      </c>
      <c r="BW81" s="1">
        <v>1.79</v>
      </c>
      <c r="CY81" s="3">
        <v>6.813</v>
      </c>
      <c r="CZ81" s="3">
        <f t="shared" si="32"/>
        <v>0.0006813</v>
      </c>
      <c r="DA81" s="11">
        <v>0.999858</v>
      </c>
      <c r="DK81" s="12">
        <v>274</v>
      </c>
      <c r="DL81" s="5">
        <f t="shared" si="34"/>
        <v>36.496350364963504</v>
      </c>
      <c r="DM81" s="9">
        <v>2.1428</v>
      </c>
    </row>
    <row r="82" spans="4:117" ht="15">
      <c r="D82" s="5">
        <f t="shared" si="29"/>
        <v>4.653911950000005</v>
      </c>
      <c r="E82" s="5">
        <f t="shared" si="27"/>
        <v>1.3600249582414903</v>
      </c>
      <c r="J82" s="6">
        <v>1.50423</v>
      </c>
      <c r="K82" s="6">
        <v>1.44443</v>
      </c>
      <c r="AH82" s="8">
        <f t="shared" si="26"/>
        <v>2.6000000000000014</v>
      </c>
      <c r="AI82" s="9">
        <v>1.473</v>
      </c>
      <c r="BC82" s="9">
        <v>1435.82</v>
      </c>
      <c r="BD82" s="9">
        <f t="shared" si="28"/>
        <v>6.964661308520567</v>
      </c>
      <c r="BE82" s="9">
        <v>1.06502</v>
      </c>
      <c r="BG82" s="9">
        <v>26.3525</v>
      </c>
      <c r="BH82" s="9">
        <v>2.60083</v>
      </c>
      <c r="BJ82" s="14">
        <v>38.03</v>
      </c>
      <c r="BK82" s="4">
        <f t="shared" si="30"/>
        <v>0.003803</v>
      </c>
      <c r="BL82" s="14">
        <v>0.99722</v>
      </c>
      <c r="BN82" s="9">
        <v>23.5515</v>
      </c>
      <c r="BO82" s="9">
        <v>2.64953</v>
      </c>
      <c r="BU82" s="12">
        <v>900</v>
      </c>
      <c r="BV82" s="5">
        <f t="shared" si="31"/>
        <v>11.11111111111111</v>
      </c>
      <c r="BW82" s="1">
        <v>1.83</v>
      </c>
      <c r="CY82" s="3">
        <v>6.972</v>
      </c>
      <c r="CZ82" s="3">
        <f t="shared" si="32"/>
        <v>0.0006972</v>
      </c>
      <c r="DA82" s="11">
        <v>0.999843</v>
      </c>
      <c r="DK82" s="12">
        <v>275</v>
      </c>
      <c r="DL82" s="5">
        <f t="shared" si="34"/>
        <v>36.36363636363637</v>
      </c>
      <c r="DM82" s="9">
        <v>2.144</v>
      </c>
    </row>
    <row r="83" spans="4:117" ht="15">
      <c r="D83" s="5">
        <f t="shared" si="29"/>
        <v>4.713112696000005</v>
      </c>
      <c r="E83" s="5">
        <f t="shared" si="27"/>
        <v>1.3569151728724476</v>
      </c>
      <c r="J83" s="6">
        <v>1.50752</v>
      </c>
      <c r="K83" s="6">
        <v>1.44438</v>
      </c>
      <c r="AH83" s="8">
        <f t="shared" si="26"/>
        <v>2.6400000000000015</v>
      </c>
      <c r="AI83" s="9">
        <v>1.46</v>
      </c>
      <c r="BC83" s="9">
        <v>1473.85</v>
      </c>
      <c r="BD83" s="9">
        <f t="shared" si="28"/>
        <v>6.784950978729179</v>
      </c>
      <c r="BE83" s="9">
        <v>1.12074</v>
      </c>
      <c r="BG83" s="9">
        <v>30.1354</v>
      </c>
      <c r="BH83" s="9">
        <v>2.31077</v>
      </c>
      <c r="BJ83" s="14">
        <v>38.99</v>
      </c>
      <c r="BK83" s="4">
        <f t="shared" si="30"/>
        <v>0.003899</v>
      </c>
      <c r="BL83" s="14">
        <v>0.99708</v>
      </c>
      <c r="BN83" s="9">
        <v>24.3617</v>
      </c>
      <c r="BO83" s="9">
        <v>2.55798</v>
      </c>
      <c r="BU83" s="12">
        <v>910</v>
      </c>
      <c r="BV83" s="5">
        <f t="shared" si="31"/>
        <v>10.989010989010989</v>
      </c>
      <c r="BW83" s="1">
        <v>1.87</v>
      </c>
      <c r="CY83" s="3">
        <v>7.135</v>
      </c>
      <c r="CZ83" s="3">
        <f t="shared" si="32"/>
        <v>0.0007134999999999999</v>
      </c>
      <c r="DA83" s="11">
        <v>0.999833</v>
      </c>
      <c r="DK83" s="12">
        <v>276</v>
      </c>
      <c r="DL83" s="5">
        <f t="shared" si="34"/>
        <v>36.231884057971016</v>
      </c>
      <c r="DM83" s="9">
        <v>2.1453</v>
      </c>
    </row>
    <row r="84" spans="4:117" ht="15">
      <c r="D84" s="5">
        <f t="shared" si="29"/>
        <v>4.772313442000005</v>
      </c>
      <c r="E84" s="5">
        <f t="shared" si="27"/>
        <v>1.3537121148895928</v>
      </c>
      <c r="J84" s="6">
        <v>1.51083</v>
      </c>
      <c r="K84" s="6">
        <v>1.44433</v>
      </c>
      <c r="AH84" s="8">
        <f t="shared" si="26"/>
        <v>2.6800000000000015</v>
      </c>
      <c r="AI84" s="9">
        <v>1.44</v>
      </c>
      <c r="BG84" s="9">
        <v>36.5783</v>
      </c>
      <c r="BH84" s="9">
        <v>2.16575</v>
      </c>
      <c r="BJ84" s="14">
        <v>39.86</v>
      </c>
      <c r="BK84" s="4">
        <f t="shared" si="30"/>
        <v>0.003986</v>
      </c>
      <c r="BL84" s="14">
        <v>0.99695</v>
      </c>
      <c r="BN84" s="9">
        <v>25.2036</v>
      </c>
      <c r="BO84" s="9">
        <v>2.49502</v>
      </c>
      <c r="BU84" s="12">
        <v>920</v>
      </c>
      <c r="BV84" s="5">
        <f t="shared" si="31"/>
        <v>10.869565217391305</v>
      </c>
      <c r="BW84" s="1">
        <v>1.9</v>
      </c>
      <c r="CY84" s="3">
        <v>7.301</v>
      </c>
      <c r="CZ84" s="3">
        <f t="shared" si="32"/>
        <v>0.0007301</v>
      </c>
      <c r="DA84" s="11">
        <v>0.999823</v>
      </c>
      <c r="DK84" s="12">
        <v>277</v>
      </c>
      <c r="DL84" s="5">
        <f t="shared" si="34"/>
        <v>36.101083032490976</v>
      </c>
      <c r="DM84" s="9">
        <v>2.1465</v>
      </c>
    </row>
    <row r="85" spans="4:117" ht="15">
      <c r="D85" s="5">
        <f t="shared" si="29"/>
        <v>4.831514188000005</v>
      </c>
      <c r="E85" s="5">
        <f t="shared" si="27"/>
        <v>1.3504122553955162</v>
      </c>
      <c r="J85" s="6">
        <v>1.51415</v>
      </c>
      <c r="K85" s="6">
        <v>1.44428</v>
      </c>
      <c r="AH85" s="8">
        <v>2.7</v>
      </c>
      <c r="AI85" s="9">
        <v>1.433</v>
      </c>
      <c r="BG85" s="9">
        <v>4.29608</v>
      </c>
      <c r="BH85" s="9">
        <v>1.3826</v>
      </c>
      <c r="BJ85" s="14">
        <v>40.92</v>
      </c>
      <c r="BK85" s="4">
        <f t="shared" si="30"/>
        <v>0.004092</v>
      </c>
      <c r="BL85" s="14">
        <v>0.99678</v>
      </c>
      <c r="BN85" s="9">
        <v>25.778</v>
      </c>
      <c r="BO85" s="9">
        <v>2.43208</v>
      </c>
      <c r="BU85" s="12">
        <v>930</v>
      </c>
      <c r="BV85" s="5">
        <f t="shared" si="31"/>
        <v>10.75268817204301</v>
      </c>
      <c r="BW85" s="1">
        <v>1.95</v>
      </c>
      <c r="CY85" s="3">
        <v>7.471</v>
      </c>
      <c r="CZ85" s="3">
        <f t="shared" si="32"/>
        <v>0.0007471</v>
      </c>
      <c r="DA85" s="11">
        <v>0.999813</v>
      </c>
      <c r="DK85" s="12">
        <v>278</v>
      </c>
      <c r="DL85" s="5">
        <f t="shared" si="34"/>
        <v>35.97122302158274</v>
      </c>
      <c r="DM85" s="9">
        <v>2.1478</v>
      </c>
    </row>
    <row r="86" spans="4:117" ht="15">
      <c r="D86" s="5">
        <f t="shared" si="29"/>
        <v>4.890714934000005</v>
      </c>
      <c r="E86" s="5">
        <f t="shared" si="27"/>
        <v>1.347011872547914</v>
      </c>
      <c r="J86" s="6">
        <v>1.51749</v>
      </c>
      <c r="K86" s="6">
        <v>1.44423</v>
      </c>
      <c r="AH86" s="8">
        <f>AH85+0.02</f>
        <v>2.72</v>
      </c>
      <c r="AI86" s="9">
        <v>1.417</v>
      </c>
      <c r="BG86" s="9">
        <v>5.29067</v>
      </c>
      <c r="BH86" s="9">
        <v>1.32459</v>
      </c>
      <c r="BJ86" s="14">
        <v>41.88</v>
      </c>
      <c r="BK86" s="4">
        <f t="shared" si="30"/>
        <v>0.004188</v>
      </c>
      <c r="BL86" s="14">
        <v>0.99663</v>
      </c>
      <c r="BN86" s="9">
        <v>26.065</v>
      </c>
      <c r="BO86" s="9">
        <v>2.36344</v>
      </c>
      <c r="BU86" s="12">
        <v>940</v>
      </c>
      <c r="BV86" s="5">
        <f t="shared" si="31"/>
        <v>10.638297872340425</v>
      </c>
      <c r="BW86" s="1">
        <v>1.99</v>
      </c>
      <c r="CY86" s="3">
        <v>7.645</v>
      </c>
      <c r="CZ86" s="3">
        <f t="shared" si="32"/>
        <v>0.0007645</v>
      </c>
      <c r="DA86" s="11">
        <v>0.999802</v>
      </c>
      <c r="DK86" s="12">
        <v>279</v>
      </c>
      <c r="DL86" s="5">
        <f t="shared" si="34"/>
        <v>35.842293906810035</v>
      </c>
      <c r="DM86" s="9">
        <v>2.149</v>
      </c>
    </row>
    <row r="87" spans="4:117" ht="15">
      <c r="D87" s="5">
        <f t="shared" si="29"/>
        <v>4.9499156800000055</v>
      </c>
      <c r="E87" s="5">
        <f t="shared" si="27"/>
        <v>1.3435070381781464</v>
      </c>
      <c r="J87" s="6">
        <v>1.52084</v>
      </c>
      <c r="K87" s="6">
        <v>1.44418</v>
      </c>
      <c r="AH87" s="8">
        <v>2.76</v>
      </c>
      <c r="AI87" s="9">
        <v>1.409</v>
      </c>
      <c r="BG87" s="9">
        <v>6.13918</v>
      </c>
      <c r="BH87" s="9">
        <v>1.25691</v>
      </c>
      <c r="BJ87" s="14">
        <v>42.9</v>
      </c>
      <c r="BK87" s="4">
        <f t="shared" si="30"/>
        <v>0.0042899999999999995</v>
      </c>
      <c r="BL87" s="14">
        <v>0.99646</v>
      </c>
      <c r="BN87" s="9">
        <v>26.3576</v>
      </c>
      <c r="BO87" s="9">
        <v>2.31195</v>
      </c>
      <c r="BU87" s="12">
        <v>950</v>
      </c>
      <c r="BV87" s="5">
        <f t="shared" si="31"/>
        <v>10.526315789473683</v>
      </c>
      <c r="BW87" s="1">
        <v>2.04</v>
      </c>
      <c r="CY87" s="3">
        <v>7.823</v>
      </c>
      <c r="CZ87" s="3">
        <f t="shared" si="32"/>
        <v>0.0007823</v>
      </c>
      <c r="DA87" s="11">
        <v>0.999792</v>
      </c>
      <c r="DK87" s="12">
        <v>280</v>
      </c>
      <c r="DL87" s="5">
        <f t="shared" si="34"/>
        <v>35.714285714285715</v>
      </c>
      <c r="DM87" s="9">
        <v>2.1503</v>
      </c>
    </row>
    <row r="88" spans="4:117" ht="15">
      <c r="D88" s="5">
        <f t="shared" si="29"/>
        <v>5.009116426000006</v>
      </c>
      <c r="E88" s="5">
        <f t="shared" si="27"/>
        <v>1.3398936032671303</v>
      </c>
      <c r="J88" s="6">
        <v>1.52421</v>
      </c>
      <c r="K88" s="6">
        <v>1.44413</v>
      </c>
      <c r="AH88" s="8">
        <v>2.8</v>
      </c>
      <c r="AI88" s="9">
        <v>1.438</v>
      </c>
      <c r="BG88" s="9">
        <v>6.91496</v>
      </c>
      <c r="BH88" s="9">
        <v>1.14088</v>
      </c>
      <c r="BJ88" s="14">
        <v>43.96</v>
      </c>
      <c r="BK88" s="4">
        <f t="shared" si="30"/>
        <v>0.004396</v>
      </c>
      <c r="BL88" s="14">
        <v>0.99629</v>
      </c>
      <c r="BN88" s="9">
        <v>27.2685</v>
      </c>
      <c r="BO88" s="9">
        <v>2.24899</v>
      </c>
      <c r="BU88" s="12">
        <v>960</v>
      </c>
      <c r="BV88" s="5">
        <f t="shared" si="31"/>
        <v>10.416666666666666</v>
      </c>
      <c r="BW88" s="1">
        <v>2.1</v>
      </c>
      <c r="CY88" s="3">
        <v>8.005</v>
      </c>
      <c r="CZ88" s="3">
        <f t="shared" si="32"/>
        <v>0.0008005000000000001</v>
      </c>
      <c r="DA88" s="11">
        <v>0.999781</v>
      </c>
      <c r="DK88" s="12">
        <v>281</v>
      </c>
      <c r="DL88" s="5">
        <f t="shared" si="34"/>
        <v>35.587188612099645</v>
      </c>
      <c r="DM88" s="9">
        <v>2.1515</v>
      </c>
    </row>
    <row r="89" spans="4:117" ht="15">
      <c r="D89" s="5">
        <f t="shared" si="29"/>
        <v>5.068317172000006</v>
      </c>
      <c r="E89" s="5">
        <f t="shared" si="27"/>
        <v>1.3361671821606877</v>
      </c>
      <c r="J89" s="6">
        <v>1.52759</v>
      </c>
      <c r="K89" s="6">
        <v>1.44408</v>
      </c>
      <c r="AH89" s="8">
        <v>2.84</v>
      </c>
      <c r="AI89" s="9">
        <v>1.445</v>
      </c>
      <c r="BG89" s="9">
        <v>7.33887</v>
      </c>
      <c r="BH89" s="9">
        <v>0.995856</v>
      </c>
      <c r="BJ89" s="14">
        <v>45.08</v>
      </c>
      <c r="BK89" s="4">
        <f t="shared" si="30"/>
        <v>0.004508</v>
      </c>
      <c r="BL89" s="14">
        <v>0.99609</v>
      </c>
      <c r="BN89" s="9">
        <v>28.21</v>
      </c>
      <c r="BO89" s="9">
        <v>2.18032</v>
      </c>
      <c r="BU89" s="12">
        <v>970</v>
      </c>
      <c r="BV89" s="5">
        <f t="shared" si="31"/>
        <v>10.309278350515465</v>
      </c>
      <c r="BW89" s="1">
        <v>2.16</v>
      </c>
      <c r="CY89" s="3">
        <v>8.191</v>
      </c>
      <c r="CZ89" s="3">
        <f t="shared" si="32"/>
        <v>0.0008191000000000001</v>
      </c>
      <c r="DA89" s="11">
        <v>0.99977</v>
      </c>
      <c r="DK89" s="12">
        <v>282</v>
      </c>
      <c r="DL89" s="5">
        <f t="shared" si="34"/>
        <v>35.46099290780142</v>
      </c>
      <c r="DM89" s="9">
        <v>2.1528</v>
      </c>
    </row>
    <row r="90" spans="4:117" ht="15">
      <c r="D90" s="5">
        <f t="shared" si="29"/>
        <v>5.127517918000006</v>
      </c>
      <c r="E90" s="5">
        <f t="shared" si="27"/>
        <v>1.3323231353922396</v>
      </c>
      <c r="J90" s="6">
        <v>1.53099</v>
      </c>
      <c r="K90" s="6">
        <v>1.44403</v>
      </c>
      <c r="AH90" s="8">
        <v>2.88</v>
      </c>
      <c r="AI90" s="9">
        <v>1.482</v>
      </c>
      <c r="BG90" s="9">
        <v>7.56047</v>
      </c>
      <c r="BH90" s="9">
        <v>0.84116</v>
      </c>
      <c r="BJ90" s="14">
        <v>46.09</v>
      </c>
      <c r="BK90" s="4">
        <f t="shared" si="30"/>
        <v>0.004609</v>
      </c>
      <c r="BL90" s="14">
        <v>0.99592</v>
      </c>
      <c r="BN90" s="9">
        <v>30.2045</v>
      </c>
      <c r="BO90" s="9">
        <v>2.12303</v>
      </c>
      <c r="BU90" s="12">
        <v>980</v>
      </c>
      <c r="BV90" s="5">
        <f t="shared" si="31"/>
        <v>10.204081632653063</v>
      </c>
      <c r="BW90" s="1">
        <v>2.24</v>
      </c>
      <c r="CY90" s="3">
        <v>8.382</v>
      </c>
      <c r="CZ90" s="3">
        <f t="shared" si="32"/>
        <v>0.0008382</v>
      </c>
      <c r="DA90" s="11">
        <v>0.999758</v>
      </c>
      <c r="DK90" s="12">
        <v>283</v>
      </c>
      <c r="DL90" s="5">
        <f t="shared" si="34"/>
        <v>35.3356890459364</v>
      </c>
      <c r="DM90" s="9">
        <v>2.1541</v>
      </c>
    </row>
    <row r="91" spans="4:117" ht="15">
      <c r="D91" s="5">
        <f t="shared" si="29"/>
        <v>5.186718664000006</v>
      </c>
      <c r="E91" s="5">
        <f t="shared" si="27"/>
        <v>1.3283565509645112</v>
      </c>
      <c r="J91" s="6">
        <v>1.5344</v>
      </c>
      <c r="K91" s="6">
        <v>1.44398</v>
      </c>
      <c r="AH91" s="8">
        <v>2.92</v>
      </c>
      <c r="AI91" s="9">
        <v>1.458</v>
      </c>
      <c r="BG91" s="9">
        <v>7.67377</v>
      </c>
      <c r="BH91" s="9">
        <v>0.686464</v>
      </c>
      <c r="BJ91" s="14">
        <v>47.32</v>
      </c>
      <c r="BK91" s="4">
        <f t="shared" si="30"/>
        <v>0.004732</v>
      </c>
      <c r="BL91" s="14">
        <v>0.9957</v>
      </c>
      <c r="BN91" s="9">
        <v>32.715</v>
      </c>
      <c r="BO91" s="9">
        <v>2.08289</v>
      </c>
      <c r="BU91" s="12">
        <v>990</v>
      </c>
      <c r="BV91" s="5">
        <f t="shared" si="31"/>
        <v>10.1010101010101</v>
      </c>
      <c r="BW91" s="1">
        <v>2.34</v>
      </c>
      <c r="CY91" s="3">
        <v>8.578</v>
      </c>
      <c r="CZ91" s="3">
        <f t="shared" si="32"/>
        <v>0.0008577999999999999</v>
      </c>
      <c r="DA91" s="11">
        <v>0.999746</v>
      </c>
      <c r="DK91" s="12">
        <v>284</v>
      </c>
      <c r="DL91" s="5">
        <f t="shared" si="34"/>
        <v>35.2112676056338</v>
      </c>
      <c r="DM91" s="9">
        <v>2.1554</v>
      </c>
    </row>
    <row r="92" spans="4:117" ht="15">
      <c r="D92" s="5">
        <f t="shared" si="29"/>
        <v>5.245919410000006</v>
      </c>
      <c r="E92" s="5">
        <f t="shared" si="27"/>
        <v>1.3242622239233612</v>
      </c>
      <c r="J92" s="6">
        <v>1.53783</v>
      </c>
      <c r="K92" s="6">
        <v>1.44392</v>
      </c>
      <c r="AH92" s="8">
        <v>2.96</v>
      </c>
      <c r="AI92" s="9">
        <v>1.445</v>
      </c>
      <c r="BG92" s="9">
        <v>7.90549</v>
      </c>
      <c r="BH92" s="9">
        <v>0.541436</v>
      </c>
      <c r="BJ92" s="14">
        <v>48.43</v>
      </c>
      <c r="BK92" s="4">
        <f t="shared" si="30"/>
        <v>0.004843</v>
      </c>
      <c r="BL92" s="14">
        <v>0.99549</v>
      </c>
      <c r="BN92" s="9">
        <v>35.8407</v>
      </c>
      <c r="BO92" s="9">
        <v>2.03702</v>
      </c>
      <c r="BU92" s="12">
        <v>1000</v>
      </c>
      <c r="BV92" s="5">
        <f t="shared" si="31"/>
        <v>10</v>
      </c>
      <c r="BW92" s="1">
        <v>2.48</v>
      </c>
      <c r="CY92" s="3">
        <v>8.778</v>
      </c>
      <c r="CZ92" s="3">
        <f t="shared" si="32"/>
        <v>0.0008778000000000001</v>
      </c>
      <c r="DA92" s="11">
        <v>0.999734</v>
      </c>
      <c r="DK92" s="12">
        <v>285</v>
      </c>
      <c r="DL92" s="5">
        <f t="shared" si="34"/>
        <v>35.08771929824562</v>
      </c>
      <c r="DM92" s="9">
        <v>2.1567</v>
      </c>
    </row>
    <row r="93" spans="4:117" ht="15">
      <c r="D93" s="5">
        <f t="shared" si="29"/>
        <v>5.305120156000006</v>
      </c>
      <c r="E93" s="5">
        <f t="shared" si="27"/>
        <v>1.3200346340355726</v>
      </c>
      <c r="J93" s="6">
        <v>1.54127</v>
      </c>
      <c r="K93" s="6">
        <v>1.44387</v>
      </c>
      <c r="AH93" s="8">
        <v>3</v>
      </c>
      <c r="AI93" s="9">
        <v>1.507</v>
      </c>
      <c r="BG93" s="9">
        <v>8.02396</v>
      </c>
      <c r="BH93" s="9">
        <v>0.415746</v>
      </c>
      <c r="BJ93" s="14">
        <v>49.59</v>
      </c>
      <c r="BK93" s="4">
        <f t="shared" si="30"/>
        <v>0.004959000000000001</v>
      </c>
      <c r="BL93" s="14">
        <v>0.99527</v>
      </c>
      <c r="BN93" s="9">
        <v>39.719</v>
      </c>
      <c r="BO93" s="9">
        <v>2.00256</v>
      </c>
      <c r="BU93" s="12">
        <v>1010</v>
      </c>
      <c r="BV93" s="5">
        <f t="shared" si="31"/>
        <v>9.900990099009901</v>
      </c>
      <c r="BW93" s="1">
        <v>2.66</v>
      </c>
      <c r="CY93" s="3">
        <v>8.982</v>
      </c>
      <c r="CZ93" s="3">
        <f t="shared" si="32"/>
        <v>0.0008981999999999999</v>
      </c>
      <c r="DA93" s="11">
        <v>0.999721</v>
      </c>
      <c r="DK93" s="12">
        <v>286</v>
      </c>
      <c r="DL93" s="5">
        <f t="shared" si="34"/>
        <v>34.96503496503497</v>
      </c>
      <c r="DM93" s="9">
        <v>2.158</v>
      </c>
    </row>
    <row r="94" spans="4:117" ht="15">
      <c r="D94" s="5">
        <f t="shared" si="29"/>
        <v>5.364320902000006</v>
      </c>
      <c r="E94" s="5">
        <f t="shared" si="27"/>
        <v>1.3156679213580373</v>
      </c>
      <c r="J94" s="6">
        <v>1.54473</v>
      </c>
      <c r="K94" s="6">
        <v>1.44382</v>
      </c>
      <c r="BG94" s="9">
        <v>9.73571</v>
      </c>
      <c r="BH94" s="9">
        <v>2.85221</v>
      </c>
      <c r="BJ94" s="14">
        <v>50.81</v>
      </c>
      <c r="BK94" s="4">
        <f t="shared" si="30"/>
        <v>0.0050810000000000004</v>
      </c>
      <c r="BL94" s="14">
        <v>0.99504</v>
      </c>
      <c r="BN94" s="9">
        <v>43.5165</v>
      </c>
      <c r="BO94" s="9">
        <v>1.96813</v>
      </c>
      <c r="BU94" s="12">
        <v>1020</v>
      </c>
      <c r="BV94" s="5">
        <f t="shared" si="31"/>
        <v>9.803921568627452</v>
      </c>
      <c r="BW94" s="1">
        <v>2.87</v>
      </c>
      <c r="CY94" s="3">
        <v>9.191</v>
      </c>
      <c r="CZ94" s="3">
        <f t="shared" si="32"/>
        <v>0.0009191000000000001</v>
      </c>
      <c r="DA94" s="11">
        <v>0.999707</v>
      </c>
      <c r="DK94" s="12">
        <v>287</v>
      </c>
      <c r="DL94" s="5">
        <f t="shared" si="34"/>
        <v>34.84320557491289</v>
      </c>
      <c r="DM94" s="9">
        <v>2.1593</v>
      </c>
    </row>
    <row r="95" spans="4:117" ht="15">
      <c r="D95" s="5">
        <f t="shared" si="29"/>
        <v>5.423521648000007</v>
      </c>
      <c r="E95" s="5">
        <f t="shared" si="27"/>
        <v>1.3111558594576436</v>
      </c>
      <c r="J95" s="6">
        <v>1.54821</v>
      </c>
      <c r="K95" s="6">
        <v>1.44377</v>
      </c>
      <c r="BJ95" s="14">
        <v>52.09</v>
      </c>
      <c r="BK95" s="4">
        <f t="shared" si="30"/>
        <v>0.005209</v>
      </c>
      <c r="BL95" s="14">
        <v>0.99478</v>
      </c>
      <c r="BN95" s="9">
        <v>49.3427</v>
      </c>
      <c r="BO95" s="9">
        <v>1.93936</v>
      </c>
      <c r="BU95" s="12">
        <v>1030</v>
      </c>
      <c r="BV95" s="5">
        <f t="shared" si="31"/>
        <v>9.70873786407767</v>
      </c>
      <c r="BW95" s="1">
        <v>3.07</v>
      </c>
      <c r="CY95" s="3">
        <v>9.405</v>
      </c>
      <c r="CZ95" s="3">
        <f t="shared" si="32"/>
        <v>0.0009404999999999999</v>
      </c>
      <c r="DA95" s="11">
        <v>0.999693</v>
      </c>
      <c r="DK95" s="12">
        <v>288</v>
      </c>
      <c r="DL95" s="5">
        <f t="shared" si="34"/>
        <v>34.72222222222222</v>
      </c>
      <c r="DM95" s="9">
        <v>2.1606</v>
      </c>
    </row>
    <row r="96" spans="4:117" ht="15">
      <c r="D96" s="5">
        <f t="shared" si="29"/>
        <v>5.482722394000007</v>
      </c>
      <c r="E96" s="5">
        <f t="shared" si="27"/>
        <v>1.3064918260087204</v>
      </c>
      <c r="J96" s="6">
        <v>1.5517</v>
      </c>
      <c r="K96" s="6">
        <v>1.44372</v>
      </c>
      <c r="BJ96" s="14">
        <v>53.44</v>
      </c>
      <c r="BK96" s="4">
        <f t="shared" si="30"/>
        <v>0.005344</v>
      </c>
      <c r="BL96" s="14">
        <v>0.99451</v>
      </c>
      <c r="BN96" s="9">
        <v>58.5715</v>
      </c>
      <c r="BO96" s="9">
        <v>1.92198</v>
      </c>
      <c r="BU96" s="12">
        <v>1040</v>
      </c>
      <c r="BV96" s="5">
        <f t="shared" si="31"/>
        <v>9.615384615384617</v>
      </c>
      <c r="BW96" s="1">
        <v>3.18</v>
      </c>
      <c r="CY96" s="3">
        <v>9.625</v>
      </c>
      <c r="CZ96" s="3">
        <f t="shared" si="32"/>
        <v>0.0009625</v>
      </c>
      <c r="DA96" s="11">
        <v>0.999678</v>
      </c>
      <c r="DK96" s="12">
        <v>289</v>
      </c>
      <c r="DL96" s="5">
        <f t="shared" si="34"/>
        <v>34.602076124567475</v>
      </c>
      <c r="DM96" s="9">
        <v>2.1619</v>
      </c>
    </row>
    <row r="97" spans="4:117" ht="15">
      <c r="D97" s="5">
        <f t="shared" si="29"/>
        <v>5.541923140000007</v>
      </c>
      <c r="E97" s="5">
        <f t="shared" si="27"/>
        <v>1.3016687704573442</v>
      </c>
      <c r="J97" s="6">
        <v>1.5552</v>
      </c>
      <c r="K97" s="6">
        <v>1.44367</v>
      </c>
      <c r="BJ97" s="14">
        <v>54.62</v>
      </c>
      <c r="BK97" s="4">
        <f t="shared" si="30"/>
        <v>0.005462</v>
      </c>
      <c r="BL97" s="14">
        <v>0.99427</v>
      </c>
      <c r="BN97" s="9">
        <v>69.5307</v>
      </c>
      <c r="BO97" s="9">
        <v>1.91603</v>
      </c>
      <c r="BU97" s="12">
        <v>1045</v>
      </c>
      <c r="BV97" s="5">
        <f t="shared" si="31"/>
        <v>9.569377990430622</v>
      </c>
      <c r="BW97" s="1">
        <v>3.18</v>
      </c>
      <c r="CY97" s="3">
        <v>9.849</v>
      </c>
      <c r="CZ97" s="3">
        <f t="shared" si="32"/>
        <v>0.0009849</v>
      </c>
      <c r="DA97" s="11">
        <v>0.999662</v>
      </c>
      <c r="DK97" s="12">
        <v>290</v>
      </c>
      <c r="DL97" s="5">
        <f t="shared" si="34"/>
        <v>34.48275862068965</v>
      </c>
      <c r="DM97" s="9">
        <v>2.1632</v>
      </c>
    </row>
    <row r="98" spans="4:117" ht="15">
      <c r="D98" s="5">
        <f t="shared" si="29"/>
        <v>5.601123886000007</v>
      </c>
      <c r="E98" s="5">
        <f t="shared" si="27"/>
        <v>1.29667917839821</v>
      </c>
      <c r="J98" s="6">
        <v>1.55873</v>
      </c>
      <c r="K98" s="6">
        <v>1.44361</v>
      </c>
      <c r="BJ98" s="14">
        <v>56.1</v>
      </c>
      <c r="BK98" s="4">
        <f t="shared" si="30"/>
        <v>0.00561</v>
      </c>
      <c r="BL98" s="14">
        <v>0.99395</v>
      </c>
      <c r="BN98" s="9">
        <v>82.5403</v>
      </c>
      <c r="BO98" s="9">
        <v>1.91008</v>
      </c>
      <c r="BU98" s="12">
        <v>1050</v>
      </c>
      <c r="BV98" s="5">
        <f t="shared" si="31"/>
        <v>9.523809523809524</v>
      </c>
      <c r="BW98" s="1">
        <v>3.14</v>
      </c>
      <c r="CY98" s="3">
        <v>10.08</v>
      </c>
      <c r="CZ98" s="3">
        <f t="shared" si="32"/>
        <v>0.001008</v>
      </c>
      <c r="DA98" s="11">
        <v>0.999646</v>
      </c>
      <c r="DK98" s="12">
        <v>291</v>
      </c>
      <c r="DL98" s="5">
        <f t="shared" si="34"/>
        <v>34.36426116838488</v>
      </c>
      <c r="DM98" s="9">
        <v>2.1645</v>
      </c>
    </row>
    <row r="99" spans="4:117" ht="15">
      <c r="D99" s="5">
        <f t="shared" si="29"/>
        <v>5.660324632000007</v>
      </c>
      <c r="E99" s="5">
        <f t="shared" si="27"/>
        <v>1.2915150322590416</v>
      </c>
      <c r="J99" s="6">
        <v>1.56227</v>
      </c>
      <c r="K99" s="6">
        <v>1.44356</v>
      </c>
      <c r="BJ99" s="14">
        <v>57.4</v>
      </c>
      <c r="BK99" s="4">
        <f t="shared" si="30"/>
        <v>0.0057399999999999994</v>
      </c>
      <c r="BL99" s="14">
        <v>0.99367</v>
      </c>
      <c r="BN99" s="9">
        <v>100.245</v>
      </c>
      <c r="BO99" s="9">
        <v>1.89267</v>
      </c>
      <c r="BU99" s="12">
        <v>1060</v>
      </c>
      <c r="BV99" s="5">
        <f t="shared" si="31"/>
        <v>9.433962264150944</v>
      </c>
      <c r="BW99" s="1">
        <v>3.02</v>
      </c>
      <c r="CY99" s="3">
        <v>10.31</v>
      </c>
      <c r="CZ99" s="3">
        <f t="shared" si="32"/>
        <v>0.001031</v>
      </c>
      <c r="DA99" s="11">
        <v>0.999629</v>
      </c>
      <c r="DK99" s="12">
        <v>292</v>
      </c>
      <c r="DL99" s="5">
        <f t="shared" si="34"/>
        <v>34.24657534246575</v>
      </c>
      <c r="DM99" s="9">
        <v>2.1659</v>
      </c>
    </row>
    <row r="100" spans="4:117" ht="15">
      <c r="D100" s="5">
        <f t="shared" si="29"/>
        <v>5.719525378000007</v>
      </c>
      <c r="E100" s="5">
        <f t="shared" si="27"/>
        <v>1.2861677678282835</v>
      </c>
      <c r="J100" s="6">
        <v>1.56582</v>
      </c>
      <c r="K100" s="6">
        <v>1.44351</v>
      </c>
      <c r="BJ100" s="14">
        <v>58.76</v>
      </c>
      <c r="BK100" s="4">
        <f t="shared" si="30"/>
        <v>0.005876</v>
      </c>
      <c r="BL100" s="14">
        <v>0.99336</v>
      </c>
      <c r="BN100" s="9">
        <v>119.005</v>
      </c>
      <c r="BO100" s="9">
        <v>1.89244</v>
      </c>
      <c r="BU100" s="12">
        <v>1070</v>
      </c>
      <c r="BV100" s="5">
        <f t="shared" si="31"/>
        <v>9.345794392523365</v>
      </c>
      <c r="BW100" s="1">
        <v>2.91</v>
      </c>
      <c r="CY100" s="3">
        <v>10.55</v>
      </c>
      <c r="CZ100" s="3">
        <f t="shared" si="32"/>
        <v>0.0010550000000000002</v>
      </c>
      <c r="DA100" s="11">
        <v>0.999611</v>
      </c>
      <c r="DK100" s="12">
        <v>293</v>
      </c>
      <c r="DL100" s="5">
        <f t="shared" si="34"/>
        <v>34.129692832764505</v>
      </c>
      <c r="DM100" s="9">
        <v>2.1672</v>
      </c>
    </row>
    <row r="101" spans="4:117" ht="15">
      <c r="D101" s="5">
        <f t="shared" si="29"/>
        <v>5.778726124000007</v>
      </c>
      <c r="E101" s="5">
        <f t="shared" si="27"/>
        <v>1.280628226092436</v>
      </c>
      <c r="J101" s="6">
        <v>1.56939</v>
      </c>
      <c r="K101" s="6">
        <v>1.44346</v>
      </c>
      <c r="BJ101" s="14">
        <v>60.18</v>
      </c>
      <c r="BK101" s="4">
        <f t="shared" si="30"/>
        <v>0.006018</v>
      </c>
      <c r="BL101" s="14">
        <v>0.99304</v>
      </c>
      <c r="BN101" s="9">
        <v>139.67</v>
      </c>
      <c r="BO101" s="9">
        <v>1.89222</v>
      </c>
      <c r="BU101" s="12">
        <v>1080</v>
      </c>
      <c r="BV101" s="5">
        <f t="shared" si="31"/>
        <v>9.25925925925926</v>
      </c>
      <c r="BW101" s="1">
        <v>2.73</v>
      </c>
      <c r="CY101" s="3">
        <v>10.8</v>
      </c>
      <c r="CZ101" s="3">
        <f t="shared" si="32"/>
        <v>0.00108</v>
      </c>
      <c r="DA101" s="11">
        <v>0.999593</v>
      </c>
      <c r="DK101" s="12">
        <v>294</v>
      </c>
      <c r="DL101" s="5">
        <f t="shared" si="34"/>
        <v>34.01360544217687</v>
      </c>
      <c r="DM101" s="9">
        <v>2.1686</v>
      </c>
    </row>
    <row r="102" spans="4:117" ht="15">
      <c r="D102" s="5">
        <f t="shared" si="29"/>
        <v>5.8379268700000075</v>
      </c>
      <c r="E102" s="5">
        <f t="shared" si="27"/>
        <v>1.2748865997678938</v>
      </c>
      <c r="J102" s="6">
        <v>1.57298</v>
      </c>
      <c r="K102" s="6">
        <v>1.44341</v>
      </c>
      <c r="BJ102" s="14">
        <v>61.68</v>
      </c>
      <c r="BK102" s="4">
        <f t="shared" si="30"/>
        <v>0.006168</v>
      </c>
      <c r="BL102" s="14">
        <v>0.99269</v>
      </c>
      <c r="BN102" s="9">
        <v>175.56</v>
      </c>
      <c r="BO102" s="9">
        <v>1.8862</v>
      </c>
      <c r="BU102" s="12">
        <v>1090</v>
      </c>
      <c r="BV102" s="5">
        <f t="shared" si="31"/>
        <v>9.174311926605505</v>
      </c>
      <c r="BW102" s="1">
        <v>2.24</v>
      </c>
      <c r="CY102" s="3">
        <v>11.05</v>
      </c>
      <c r="CZ102" s="3">
        <f t="shared" si="32"/>
        <v>0.001105</v>
      </c>
      <c r="DA102" s="11">
        <v>0.999573</v>
      </c>
      <c r="DK102" s="12">
        <v>295</v>
      </c>
      <c r="DL102" s="5">
        <f t="shared" si="34"/>
        <v>33.898305084745765</v>
      </c>
      <c r="DM102" s="9">
        <v>2.1699</v>
      </c>
    </row>
    <row r="103" spans="4:117" ht="15">
      <c r="D103" s="5">
        <f t="shared" si="29"/>
        <v>5.897127616000008</v>
      </c>
      <c r="E103" s="5">
        <f t="shared" si="27"/>
        <v>1.268932373816011</v>
      </c>
      <c r="J103" s="6">
        <v>1.57659</v>
      </c>
      <c r="K103" s="6">
        <v>1.44335</v>
      </c>
      <c r="BJ103" s="14">
        <v>63.25</v>
      </c>
      <c r="BK103" s="4">
        <f t="shared" si="30"/>
        <v>0.006325</v>
      </c>
      <c r="BL103" s="14">
        <v>0.99231</v>
      </c>
      <c r="BN103" s="9">
        <v>210.813</v>
      </c>
      <c r="BO103" s="9">
        <v>1.88596</v>
      </c>
      <c r="BU103" s="12">
        <v>1095</v>
      </c>
      <c r="BV103" s="5">
        <f t="shared" si="31"/>
        <v>9.132420091324201</v>
      </c>
      <c r="BW103" s="1">
        <v>1.89</v>
      </c>
      <c r="CY103" s="3">
        <v>11.31</v>
      </c>
      <c r="CZ103" s="3">
        <f t="shared" si="32"/>
        <v>0.001131</v>
      </c>
      <c r="DA103" s="11">
        <v>0.999553</v>
      </c>
      <c r="DK103" s="12">
        <v>296</v>
      </c>
      <c r="DL103" s="5">
        <f t="shared" si="34"/>
        <v>33.78378378378378</v>
      </c>
      <c r="DM103" s="9">
        <v>2.1713</v>
      </c>
    </row>
    <row r="104" spans="4:117" ht="15">
      <c r="D104" s="5">
        <f t="shared" si="29"/>
        <v>5.956328362000008</v>
      </c>
      <c r="E104" s="5">
        <f t="shared" si="27"/>
        <v>1.2627542591163807</v>
      </c>
      <c r="J104" s="6">
        <v>1.58021</v>
      </c>
      <c r="K104" s="6">
        <v>1.4433</v>
      </c>
      <c r="BJ104" s="14">
        <v>64.91</v>
      </c>
      <c r="BK104" s="4">
        <f t="shared" si="30"/>
        <v>0.006490999999999999</v>
      </c>
      <c r="BL104" s="14">
        <v>0.9919</v>
      </c>
      <c r="BN104" s="9">
        <v>261.979</v>
      </c>
      <c r="BO104" s="9">
        <v>1.88567</v>
      </c>
      <c r="BU104" s="12">
        <v>1100</v>
      </c>
      <c r="BV104" s="5">
        <f t="shared" si="31"/>
        <v>9.090909090909092</v>
      </c>
      <c r="BW104" s="1">
        <v>1.52</v>
      </c>
      <c r="CY104" s="3">
        <v>11.57</v>
      </c>
      <c r="CZ104" s="3">
        <f t="shared" si="32"/>
        <v>0.001157</v>
      </c>
      <c r="DA104" s="11">
        <v>0.999532</v>
      </c>
      <c r="DK104" s="12">
        <v>297</v>
      </c>
      <c r="DL104" s="5">
        <f t="shared" si="34"/>
        <v>33.67003367003367</v>
      </c>
      <c r="DM104" s="9">
        <v>2.1726</v>
      </c>
    </row>
    <row r="105" spans="4:117" ht="15">
      <c r="D105" s="5">
        <f t="shared" si="29"/>
        <v>6.015529108000008</v>
      </c>
      <c r="E105" s="5">
        <f t="shared" si="27"/>
        <v>1.2563401183381684</v>
      </c>
      <c r="J105" s="6">
        <v>1.58385</v>
      </c>
      <c r="K105" s="6">
        <v>1.44325</v>
      </c>
      <c r="BJ105" s="14">
        <v>66.3</v>
      </c>
      <c r="BK105" s="4">
        <f t="shared" si="30"/>
        <v>0.00663</v>
      </c>
      <c r="BL105" s="14">
        <v>0.99155</v>
      </c>
      <c r="BU105" s="12">
        <v>1105</v>
      </c>
      <c r="BV105" s="5">
        <f t="shared" si="31"/>
        <v>9.049773755656108</v>
      </c>
      <c r="BW105" s="1">
        <v>1.17</v>
      </c>
      <c r="CY105" s="3">
        <v>11.84</v>
      </c>
      <c r="CZ105" s="3">
        <f t="shared" si="32"/>
        <v>0.001184</v>
      </c>
      <c r="DA105" s="11">
        <v>0.99951</v>
      </c>
      <c r="DK105" s="12">
        <v>298</v>
      </c>
      <c r="DL105" s="5">
        <f t="shared" si="34"/>
        <v>33.557046979865774</v>
      </c>
      <c r="DM105" s="9">
        <v>2.174</v>
      </c>
    </row>
    <row r="106" spans="4:117" ht="15">
      <c r="D106" s="5">
        <f t="shared" si="29"/>
        <v>6.074729854000008</v>
      </c>
      <c r="E106" s="5">
        <f t="shared" si="27"/>
        <v>1.249676882888169</v>
      </c>
      <c r="J106" s="6">
        <v>1.5875</v>
      </c>
      <c r="K106" s="6">
        <v>1.4432</v>
      </c>
      <c r="BJ106" s="14">
        <v>68.12</v>
      </c>
      <c r="BK106" s="4">
        <f t="shared" si="30"/>
        <v>0.006812</v>
      </c>
      <c r="BL106" s="14">
        <v>0.99108</v>
      </c>
      <c r="BU106" s="12">
        <v>1110</v>
      </c>
      <c r="BV106" s="5">
        <f t="shared" si="31"/>
        <v>9.00900900900901</v>
      </c>
      <c r="BW106" s="1">
        <v>0.88</v>
      </c>
      <c r="CY106" s="3">
        <v>12.12</v>
      </c>
      <c r="CZ106" s="3">
        <f t="shared" si="32"/>
        <v>0.001212</v>
      </c>
      <c r="DA106" s="11">
        <v>0.999487</v>
      </c>
      <c r="DK106" s="12">
        <v>299</v>
      </c>
      <c r="DL106" s="5">
        <f t="shared" si="34"/>
        <v>33.44481605351171</v>
      </c>
      <c r="DM106" s="9">
        <v>2.1754</v>
      </c>
    </row>
    <row r="107" spans="4:117" ht="15">
      <c r="D107" s="5">
        <f t="shared" si="29"/>
        <v>6.133930600000008</v>
      </c>
      <c r="E107" s="5">
        <f t="shared" si="27"/>
        <v>1.2427504596211914</v>
      </c>
      <c r="J107" s="6">
        <v>1.59117</v>
      </c>
      <c r="K107" s="6">
        <v>1.44314</v>
      </c>
      <c r="BJ107" s="14">
        <v>69.65</v>
      </c>
      <c r="BK107" s="4">
        <f t="shared" si="30"/>
        <v>0.006965000000000001</v>
      </c>
      <c r="BL107" s="14">
        <v>0.99068</v>
      </c>
      <c r="BU107" s="12">
        <v>1120</v>
      </c>
      <c r="BV107" s="5">
        <f t="shared" si="31"/>
        <v>8.928571428571429</v>
      </c>
      <c r="BW107" s="1">
        <v>0.52</v>
      </c>
      <c r="CY107" s="3">
        <v>12.4</v>
      </c>
      <c r="CZ107" s="3">
        <f t="shared" si="32"/>
        <v>0.00124</v>
      </c>
      <c r="DA107" s="11">
        <v>0.999464</v>
      </c>
      <c r="DK107" s="12">
        <v>300</v>
      </c>
      <c r="DL107" s="5">
        <f t="shared" si="34"/>
        <v>33.333333333333336</v>
      </c>
      <c r="DM107" s="9">
        <v>2.1768</v>
      </c>
    </row>
    <row r="108" spans="4:117" ht="15">
      <c r="D108" s="5">
        <f t="shared" si="29"/>
        <v>6.193131346000008</v>
      </c>
      <c r="E108" s="5">
        <f t="shared" si="27"/>
        <v>1.2355456257661017</v>
      </c>
      <c r="J108" s="6">
        <v>1.59487</v>
      </c>
      <c r="K108" s="6">
        <v>1.44309</v>
      </c>
      <c r="BJ108" s="14">
        <v>71.25</v>
      </c>
      <c r="BK108" s="4">
        <f t="shared" si="30"/>
        <v>0.007125</v>
      </c>
      <c r="BL108" s="14">
        <v>0.99024</v>
      </c>
      <c r="BU108" s="12">
        <v>1124</v>
      </c>
      <c r="BV108" s="5">
        <f t="shared" si="31"/>
        <v>8.896797153024911</v>
      </c>
      <c r="BW108" s="1">
        <v>0.45</v>
      </c>
      <c r="CY108" s="3">
        <v>12.69</v>
      </c>
      <c r="CZ108" s="3">
        <f t="shared" si="32"/>
        <v>0.001269</v>
      </c>
      <c r="DA108" s="11">
        <v>0.999439</v>
      </c>
      <c r="DK108" s="12">
        <v>301</v>
      </c>
      <c r="DL108" s="5">
        <f t="shared" si="34"/>
        <v>33.222591362126245</v>
      </c>
      <c r="DM108" s="9">
        <v>2.1782</v>
      </c>
    </row>
    <row r="109" spans="4:117" ht="15">
      <c r="D109" s="5">
        <f t="shared" si="29"/>
        <v>6.2523320920000085</v>
      </c>
      <c r="E109" s="5">
        <f t="shared" si="27"/>
        <v>1.228045910240094</v>
      </c>
      <c r="J109" s="6">
        <v>1.59857</v>
      </c>
      <c r="K109" s="6">
        <v>1.44304</v>
      </c>
      <c r="BJ109" s="14">
        <v>72.93</v>
      </c>
      <c r="BK109" s="4">
        <f t="shared" si="30"/>
        <v>0.007293000000000001</v>
      </c>
      <c r="BL109" s="14">
        <v>0.9898</v>
      </c>
      <c r="BU109" s="12">
        <v>1130</v>
      </c>
      <c r="BV109" s="5">
        <f t="shared" si="31"/>
        <v>8.849557522123893</v>
      </c>
      <c r="BW109" s="1">
        <v>0.39</v>
      </c>
      <c r="CY109" s="3">
        <v>12.98</v>
      </c>
      <c r="CZ109" s="3">
        <f t="shared" si="32"/>
        <v>0.0012980000000000001</v>
      </c>
      <c r="DA109" s="11">
        <v>0.999413</v>
      </c>
      <c r="DK109" s="12">
        <v>302</v>
      </c>
      <c r="DL109" s="5">
        <f t="shared" si="34"/>
        <v>33.11258278145695</v>
      </c>
      <c r="DM109" s="9">
        <v>2.1796</v>
      </c>
    </row>
    <row r="110" spans="4:117" ht="15">
      <c r="D110" s="5">
        <f t="shared" si="29"/>
        <v>6.311532838000009</v>
      </c>
      <c r="E110" s="5">
        <f t="shared" si="27"/>
        <v>1.2202334591826909</v>
      </c>
      <c r="J110" s="6">
        <v>1.6023</v>
      </c>
      <c r="K110" s="6">
        <v>1.44299</v>
      </c>
      <c r="BJ110" s="14">
        <v>74.69</v>
      </c>
      <c r="BK110" s="4">
        <f t="shared" si="30"/>
        <v>0.007469</v>
      </c>
      <c r="BL110" s="14">
        <v>0.9893</v>
      </c>
      <c r="BU110" s="12">
        <v>1140</v>
      </c>
      <c r="BV110" s="5">
        <f t="shared" si="31"/>
        <v>8.771929824561404</v>
      </c>
      <c r="BW110" s="1">
        <v>0.38</v>
      </c>
      <c r="CY110" s="3">
        <v>13.28</v>
      </c>
      <c r="CZ110" s="3">
        <f t="shared" si="32"/>
        <v>0.001328</v>
      </c>
      <c r="DA110" s="11">
        <v>0.999386</v>
      </c>
      <c r="DK110" s="12">
        <v>303</v>
      </c>
      <c r="DL110" s="5">
        <f t="shared" si="34"/>
        <v>33.00330033003301</v>
      </c>
      <c r="DM110" s="9">
        <v>2.181</v>
      </c>
    </row>
    <row r="111" spans="4:117" ht="15">
      <c r="D111" s="5">
        <f t="shared" si="29"/>
        <v>6.370733584000009</v>
      </c>
      <c r="E111" s="5">
        <f t="shared" si="27"/>
        <v>1.2120888831245027</v>
      </c>
      <c r="J111" s="6">
        <v>2.44579</v>
      </c>
      <c r="K111" s="6">
        <v>1.43116</v>
      </c>
      <c r="BJ111" s="14">
        <v>76.53</v>
      </c>
      <c r="BK111" s="4">
        <f t="shared" si="30"/>
        <v>0.007653</v>
      </c>
      <c r="BL111" s="14">
        <v>0.9887</v>
      </c>
      <c r="BU111" s="12">
        <v>1150</v>
      </c>
      <c r="BV111" s="5">
        <f t="shared" si="31"/>
        <v>8.695652173913043</v>
      </c>
      <c r="BW111" s="1">
        <v>0.41</v>
      </c>
      <c r="CY111" s="3">
        <v>13.59</v>
      </c>
      <c r="CZ111" s="3">
        <f t="shared" si="32"/>
        <v>0.001359</v>
      </c>
      <c r="DA111" s="11">
        <v>0.999358</v>
      </c>
      <c r="DK111" s="12">
        <v>304</v>
      </c>
      <c r="DL111" s="5">
        <f t="shared" si="34"/>
        <v>32.89473684210526</v>
      </c>
      <c r="DM111" s="9">
        <v>2.1825</v>
      </c>
    </row>
    <row r="112" spans="4:117" ht="15">
      <c r="D112" s="5">
        <f t="shared" si="29"/>
        <v>6.429934330000009</v>
      </c>
      <c r="E112" s="5">
        <f t="shared" si="27"/>
        <v>1.2035910826943579</v>
      </c>
      <c r="J112" s="6">
        <v>2.45443</v>
      </c>
      <c r="K112" s="6">
        <v>1.43099</v>
      </c>
      <c r="BJ112" s="14">
        <v>78.47</v>
      </c>
      <c r="BK112" s="4">
        <f t="shared" si="30"/>
        <v>0.007847</v>
      </c>
      <c r="BL112" s="14">
        <v>0.9882</v>
      </c>
      <c r="BU112" s="12">
        <v>1160</v>
      </c>
      <c r="BV112" s="5">
        <f t="shared" si="31"/>
        <v>8.620689655172413</v>
      </c>
      <c r="BW112" s="1">
        <v>0.45</v>
      </c>
      <c r="CY112" s="3">
        <v>13.91</v>
      </c>
      <c r="CZ112" s="3">
        <f t="shared" si="32"/>
        <v>0.001391</v>
      </c>
      <c r="DA112" s="11">
        <v>0.999329</v>
      </c>
      <c r="DK112" s="12">
        <v>305</v>
      </c>
      <c r="DL112" s="5">
        <f t="shared" si="34"/>
        <v>32.78688524590164</v>
      </c>
      <c r="DM112" s="9">
        <v>2.1839</v>
      </c>
    </row>
    <row r="113" spans="4:117" ht="15">
      <c r="D113" s="5">
        <f t="shared" si="29"/>
        <v>6.489135076000009</v>
      </c>
      <c r="E113" s="5">
        <f t="shared" si="27"/>
        <v>1.1947170491367647</v>
      </c>
      <c r="J113" s="6">
        <v>2.46314</v>
      </c>
      <c r="K113" s="6">
        <v>1.43081</v>
      </c>
      <c r="BJ113" s="14">
        <v>80.51</v>
      </c>
      <c r="BK113" s="4">
        <f t="shared" si="30"/>
        <v>0.008051</v>
      </c>
      <c r="BL113" s="14">
        <v>0.9875</v>
      </c>
      <c r="BU113" s="12">
        <v>1170</v>
      </c>
      <c r="BV113" s="5">
        <f t="shared" si="31"/>
        <v>8.547008547008547</v>
      </c>
      <c r="BW113" s="1">
        <v>0.48</v>
      </c>
      <c r="CY113" s="3">
        <v>14.23</v>
      </c>
      <c r="CZ113" s="3">
        <f t="shared" si="32"/>
        <v>0.001423</v>
      </c>
      <c r="DA113" s="11">
        <v>0.999299</v>
      </c>
      <c r="DK113" s="12">
        <v>306</v>
      </c>
      <c r="DL113" s="5">
        <f t="shared" si="34"/>
        <v>32.6797385620915</v>
      </c>
      <c r="DM113" s="9">
        <v>2.1854</v>
      </c>
    </row>
    <row r="114" spans="4:117" ht="15">
      <c r="D114" s="5">
        <f t="shared" si="29"/>
        <v>6.548335822000009</v>
      </c>
      <c r="E114" s="5">
        <f t="shared" si="27"/>
        <v>1.1854416351265633</v>
      </c>
      <c r="J114" s="6">
        <v>2.47191</v>
      </c>
      <c r="K114" s="6">
        <v>1.43064</v>
      </c>
      <c r="BJ114" s="14">
        <v>82</v>
      </c>
      <c r="BK114" s="4">
        <f t="shared" si="30"/>
        <v>0.0082</v>
      </c>
      <c r="BL114" s="14">
        <v>0.9871</v>
      </c>
      <c r="BU114" s="12">
        <v>1180</v>
      </c>
      <c r="BV114" s="5">
        <f t="shared" si="31"/>
        <v>8.474576271186441</v>
      </c>
      <c r="BW114" s="1">
        <v>0.5</v>
      </c>
      <c r="CY114" s="3">
        <v>14.57</v>
      </c>
      <c r="CZ114" s="3">
        <f t="shared" si="32"/>
        <v>0.001457</v>
      </c>
      <c r="DA114" s="11">
        <v>0.999268</v>
      </c>
      <c r="DK114" s="12">
        <v>307</v>
      </c>
      <c r="DL114" s="5">
        <f t="shared" si="34"/>
        <v>32.57328990228013</v>
      </c>
      <c r="DM114" s="9">
        <v>2.1868</v>
      </c>
    </row>
    <row r="115" spans="4:117" ht="15">
      <c r="D115" s="5">
        <f t="shared" si="29"/>
        <v>6.607536568000009</v>
      </c>
      <c r="E115" s="5">
        <f t="shared" si="27"/>
        <v>1.175737290385331</v>
      </c>
      <c r="J115" s="6">
        <v>2.48074</v>
      </c>
      <c r="K115" s="6">
        <v>1.43046</v>
      </c>
      <c r="BJ115" s="14">
        <v>84</v>
      </c>
      <c r="BK115" s="4">
        <f t="shared" si="30"/>
        <v>0.0084</v>
      </c>
      <c r="BL115" s="14">
        <v>0.9865</v>
      </c>
      <c r="BU115" s="12">
        <v>1190</v>
      </c>
      <c r="BV115" s="5">
        <f t="shared" si="31"/>
        <v>8.403361344537815</v>
      </c>
      <c r="BW115" s="1">
        <v>0.5</v>
      </c>
      <c r="CY115" s="3">
        <v>14.91</v>
      </c>
      <c r="CZ115" s="3">
        <f t="shared" si="32"/>
        <v>0.001491</v>
      </c>
      <c r="DA115" s="11">
        <v>0.999235</v>
      </c>
      <c r="DK115" s="12">
        <v>308</v>
      </c>
      <c r="DL115" s="5">
        <f t="shared" si="34"/>
        <v>32.46753246753247</v>
      </c>
      <c r="DM115" s="9">
        <v>2.1883</v>
      </c>
    </row>
    <row r="116" spans="4:117" ht="15">
      <c r="D116" s="5">
        <f t="shared" si="29"/>
        <v>6.6667373140000095</v>
      </c>
      <c r="E116" s="5">
        <f t="shared" si="27"/>
        <v>1.1655737553663084</v>
      </c>
      <c r="J116" s="6">
        <v>2.48963</v>
      </c>
      <c r="K116" s="6">
        <v>1.43028</v>
      </c>
      <c r="BJ116" s="14">
        <v>86</v>
      </c>
      <c r="BK116" s="4">
        <f t="shared" si="30"/>
        <v>0.0086</v>
      </c>
      <c r="BL116" s="14">
        <v>0.986</v>
      </c>
      <c r="BU116" s="12">
        <v>1200</v>
      </c>
      <c r="BV116" s="5">
        <f t="shared" si="31"/>
        <v>8.333333333333334</v>
      </c>
      <c r="BW116" s="1">
        <v>0.49</v>
      </c>
      <c r="CY116" s="3">
        <v>15.25</v>
      </c>
      <c r="CZ116" s="3">
        <f t="shared" si="32"/>
        <v>0.001525</v>
      </c>
      <c r="DA116" s="11">
        <v>0.999202</v>
      </c>
      <c r="DK116" s="12">
        <v>309</v>
      </c>
      <c r="DL116" s="5">
        <f t="shared" si="34"/>
        <v>32.36245954692557</v>
      </c>
      <c r="DM116" s="9">
        <v>2.1898</v>
      </c>
    </row>
    <row r="117" spans="4:117" ht="15">
      <c r="D117" s="5">
        <f t="shared" si="29"/>
        <v>6.72593806000001</v>
      </c>
      <c r="E117" s="5">
        <f t="shared" si="27"/>
        <v>1.1549177047029968</v>
      </c>
      <c r="J117" s="6">
        <v>1.60604</v>
      </c>
      <c r="K117" s="6">
        <v>1.44294</v>
      </c>
      <c r="BJ117" s="14">
        <v>88</v>
      </c>
      <c r="BK117" s="4">
        <f t="shared" si="30"/>
        <v>0.0088</v>
      </c>
      <c r="BL117" s="14">
        <v>0.9855</v>
      </c>
      <c r="BU117" s="12">
        <v>1210</v>
      </c>
      <c r="BV117" s="5">
        <f t="shared" si="31"/>
        <v>8.264462809917354</v>
      </c>
      <c r="BW117" s="1">
        <v>0.46</v>
      </c>
      <c r="CY117" s="3">
        <v>15.61</v>
      </c>
      <c r="CZ117" s="3">
        <f t="shared" si="32"/>
        <v>0.0015609999999999999</v>
      </c>
      <c r="DA117" s="11">
        <v>0.999167</v>
      </c>
      <c r="DK117" s="12">
        <v>310</v>
      </c>
      <c r="DL117" s="5">
        <f t="shared" si="34"/>
        <v>32.25806451612903</v>
      </c>
      <c r="DM117" s="9">
        <v>2.1913</v>
      </c>
    </row>
    <row r="118" spans="4:117" ht="15">
      <c r="D118" s="5">
        <f t="shared" si="29"/>
        <v>6.78513880600001</v>
      </c>
      <c r="E118" s="5">
        <f t="shared" si="27"/>
        <v>1.143732330104846</v>
      </c>
      <c r="J118" s="6">
        <v>1.6098</v>
      </c>
      <c r="K118" s="6">
        <v>1.44288</v>
      </c>
      <c r="BJ118" s="14">
        <v>90</v>
      </c>
      <c r="BK118" s="4">
        <f t="shared" si="30"/>
        <v>0.009</v>
      </c>
      <c r="BL118" s="14">
        <v>0.9853</v>
      </c>
      <c r="BU118" s="12">
        <v>1220</v>
      </c>
      <c r="BV118" s="5">
        <f t="shared" si="31"/>
        <v>8.19672131147541</v>
      </c>
      <c r="BW118" s="1">
        <v>0.44</v>
      </c>
      <c r="CY118" s="3">
        <v>15.97</v>
      </c>
      <c r="CZ118" s="3">
        <f t="shared" si="32"/>
        <v>0.0015970000000000001</v>
      </c>
      <c r="DA118" s="11">
        <v>0.999132</v>
      </c>
      <c r="DK118" s="12">
        <v>311</v>
      </c>
      <c r="DL118" s="5">
        <f t="shared" si="34"/>
        <v>32.154340836012864</v>
      </c>
      <c r="DM118" s="9">
        <v>2.1928</v>
      </c>
    </row>
    <row r="119" spans="4:117" ht="15">
      <c r="D119" s="5">
        <f t="shared" si="29"/>
        <v>6.84433955200001</v>
      </c>
      <c r="E119" s="5">
        <f t="shared" si="27"/>
        <v>1.1319768497857767</v>
      </c>
      <c r="J119" s="6">
        <v>1.61358</v>
      </c>
      <c r="K119" s="6">
        <v>1.44283</v>
      </c>
      <c r="BJ119" s="14">
        <v>92</v>
      </c>
      <c r="BK119" s="4">
        <f t="shared" si="30"/>
        <v>0.0092</v>
      </c>
      <c r="BL119" s="14">
        <v>0.9854</v>
      </c>
      <c r="BU119" s="12">
        <v>1230</v>
      </c>
      <c r="BV119" s="5">
        <f t="shared" si="31"/>
        <v>8.130081300813009</v>
      </c>
      <c r="BW119" s="1">
        <v>0.41</v>
      </c>
      <c r="CY119" s="3">
        <v>16.34</v>
      </c>
      <c r="CZ119" s="3">
        <f t="shared" si="32"/>
        <v>0.001634</v>
      </c>
      <c r="DA119" s="11">
        <v>0.999096</v>
      </c>
      <c r="DK119" s="12">
        <v>312</v>
      </c>
      <c r="DL119" s="5">
        <f t="shared" si="34"/>
        <v>32.05128205128205</v>
      </c>
      <c r="DM119" s="9">
        <v>2.1943</v>
      </c>
    </row>
    <row r="120" spans="4:117" ht="15">
      <c r="D120" s="5">
        <f t="shared" si="29"/>
        <v>6.90354029800001</v>
      </c>
      <c r="E120" s="5">
        <f t="shared" si="27"/>
        <v>1.119605928125404</v>
      </c>
      <c r="J120" s="6">
        <v>1.61738</v>
      </c>
      <c r="K120" s="6">
        <v>1.44278</v>
      </c>
      <c r="BJ120" s="14">
        <v>94</v>
      </c>
      <c r="BK120" s="4">
        <f t="shared" si="30"/>
        <v>0.0094</v>
      </c>
      <c r="BL120" s="14">
        <v>0.9858</v>
      </c>
      <c r="BU120" s="12">
        <v>1240</v>
      </c>
      <c r="BV120" s="5">
        <f t="shared" si="31"/>
        <v>8.064516129032258</v>
      </c>
      <c r="BW120" s="1">
        <v>0.4</v>
      </c>
      <c r="CY120" s="3">
        <v>16.73</v>
      </c>
      <c r="CZ120" s="3">
        <f t="shared" si="32"/>
        <v>0.001673</v>
      </c>
      <c r="DA120" s="11">
        <v>0.999059</v>
      </c>
      <c r="DK120" s="12">
        <v>313</v>
      </c>
      <c r="DL120" s="5">
        <f t="shared" si="34"/>
        <v>31.948881789137378</v>
      </c>
      <c r="DM120" s="9">
        <v>2.1959</v>
      </c>
    </row>
    <row r="121" spans="4:117" ht="15">
      <c r="D121" s="5">
        <f t="shared" si="29"/>
        <v>6.96274104400001</v>
      </c>
      <c r="E121" s="5">
        <f t="shared" si="27"/>
        <v>1.10656898480466</v>
      </c>
      <c r="J121" s="6">
        <v>1.62119</v>
      </c>
      <c r="K121" s="6">
        <v>1.44273</v>
      </c>
      <c r="BJ121" s="14">
        <v>96</v>
      </c>
      <c r="BK121" s="4">
        <f t="shared" si="30"/>
        <v>0.0096</v>
      </c>
      <c r="BL121" s="14">
        <v>0.9868</v>
      </c>
      <c r="BU121" s="12">
        <v>1250</v>
      </c>
      <c r="BV121" s="5">
        <f t="shared" si="31"/>
        <v>8</v>
      </c>
      <c r="BW121" s="1">
        <v>0.41</v>
      </c>
      <c r="CY121" s="3">
        <v>17.12</v>
      </c>
      <c r="CZ121" s="3">
        <f t="shared" si="32"/>
        <v>0.0017120000000000002</v>
      </c>
      <c r="DA121" s="11">
        <v>0.999021</v>
      </c>
      <c r="DK121" s="12">
        <v>314</v>
      </c>
      <c r="DL121" s="5">
        <f t="shared" si="34"/>
        <v>31.847133757961785</v>
      </c>
      <c r="DM121" s="9">
        <v>2.1974</v>
      </c>
    </row>
    <row r="122" spans="4:117" ht="15">
      <c r="D122" s="5">
        <f t="shared" si="29"/>
        <v>7.02194179000001</v>
      </c>
      <c r="E122" s="5">
        <f t="shared" si="27"/>
        <v>1.092809366722767</v>
      </c>
      <c r="J122" s="6">
        <v>1.62503</v>
      </c>
      <c r="K122" s="6">
        <v>1.44268</v>
      </c>
      <c r="BJ122" s="14">
        <v>98</v>
      </c>
      <c r="BK122" s="4">
        <f t="shared" si="30"/>
        <v>0.0098</v>
      </c>
      <c r="BL122" s="14">
        <v>0.9872</v>
      </c>
      <c r="BU122" s="12">
        <v>1260</v>
      </c>
      <c r="BV122" s="5">
        <f t="shared" si="31"/>
        <v>7.936507936507937</v>
      </c>
      <c r="BW122" s="1">
        <v>0.46</v>
      </c>
      <c r="CY122" s="3">
        <v>17.51</v>
      </c>
      <c r="CZ122" s="3">
        <f t="shared" si="32"/>
        <v>0.0017510000000000002</v>
      </c>
      <c r="DA122" s="11">
        <v>0.99898</v>
      </c>
      <c r="DK122" s="12">
        <v>315</v>
      </c>
      <c r="DL122" s="5">
        <f t="shared" si="34"/>
        <v>31.746031746031747</v>
      </c>
      <c r="DM122" s="9">
        <v>2.199</v>
      </c>
    </row>
    <row r="123" spans="10:117" ht="15">
      <c r="J123" s="6">
        <v>1.62888</v>
      </c>
      <c r="K123" s="6">
        <v>1.44263</v>
      </c>
      <c r="BJ123" s="14">
        <v>100</v>
      </c>
      <c r="BK123" s="4">
        <f t="shared" si="30"/>
        <v>0.01</v>
      </c>
      <c r="BL123" s="14">
        <v>0.9874</v>
      </c>
      <c r="BU123" s="12">
        <v>1270</v>
      </c>
      <c r="BV123" s="5">
        <f t="shared" si="31"/>
        <v>7.874015748031496</v>
      </c>
      <c r="BW123" s="1">
        <v>0.54</v>
      </c>
      <c r="CY123" s="3">
        <v>17.92</v>
      </c>
      <c r="CZ123" s="3">
        <f t="shared" si="32"/>
        <v>0.0017920000000000002</v>
      </c>
      <c r="DA123" s="11">
        <v>0.99895</v>
      </c>
      <c r="DK123" s="12">
        <v>316</v>
      </c>
      <c r="DL123" s="5">
        <f t="shared" si="34"/>
        <v>31.645569620253163</v>
      </c>
      <c r="DM123" s="9">
        <v>2.2006</v>
      </c>
    </row>
    <row r="124" spans="10:117" ht="15">
      <c r="J124" s="6">
        <v>1.63275</v>
      </c>
      <c r="K124" s="6">
        <v>1.44258</v>
      </c>
      <c r="BJ124" s="14">
        <v>102</v>
      </c>
      <c r="BK124" s="4">
        <f t="shared" si="30"/>
        <v>0.0102</v>
      </c>
      <c r="BL124" s="14">
        <v>0.9865</v>
      </c>
      <c r="BU124" s="12">
        <v>1280</v>
      </c>
      <c r="BV124" s="5">
        <f t="shared" si="31"/>
        <v>7.8125</v>
      </c>
      <c r="BW124" s="1">
        <v>0.62</v>
      </c>
      <c r="CY124" s="3">
        <v>18.34</v>
      </c>
      <c r="CZ124" s="3">
        <f t="shared" si="32"/>
        <v>0.001834</v>
      </c>
      <c r="DA124" s="11">
        <v>0.99891</v>
      </c>
      <c r="DK124" s="12">
        <v>317</v>
      </c>
      <c r="DL124" s="5">
        <f t="shared" si="34"/>
        <v>31.545741324921135</v>
      </c>
      <c r="DM124" s="9">
        <v>2.2022</v>
      </c>
    </row>
    <row r="125" spans="10:117" ht="15">
      <c r="J125" s="6">
        <v>1.63664</v>
      </c>
      <c r="K125" s="6">
        <v>1.44252</v>
      </c>
      <c r="BJ125" s="14">
        <v>104</v>
      </c>
      <c r="BK125" s="4">
        <f t="shared" si="30"/>
        <v>0.0104</v>
      </c>
      <c r="BL125" s="14">
        <v>0.9851</v>
      </c>
      <c r="BU125" s="12">
        <v>1290</v>
      </c>
      <c r="BV125" s="5">
        <f t="shared" si="31"/>
        <v>7.751937984496124</v>
      </c>
      <c r="BW125" s="1">
        <v>0.7</v>
      </c>
      <c r="CY125" s="3">
        <v>18.77</v>
      </c>
      <c r="CZ125" s="3">
        <f t="shared" si="32"/>
        <v>0.001877</v>
      </c>
      <c r="DA125" s="11">
        <v>0.99887</v>
      </c>
      <c r="DK125" s="12">
        <v>318</v>
      </c>
      <c r="DL125" s="5">
        <f t="shared" si="34"/>
        <v>31.446540880503147</v>
      </c>
      <c r="DM125" s="9">
        <v>2.2038</v>
      </c>
    </row>
    <row r="126" spans="10:117" ht="15">
      <c r="J126" s="6">
        <v>1.64055</v>
      </c>
      <c r="K126" s="6">
        <v>1.44247</v>
      </c>
      <c r="BJ126" s="14">
        <v>106</v>
      </c>
      <c r="BK126" s="4">
        <f t="shared" si="30"/>
        <v>0.0106</v>
      </c>
      <c r="BL126" s="14">
        <v>0.9841</v>
      </c>
      <c r="BU126" s="12">
        <v>1300</v>
      </c>
      <c r="BV126" s="5">
        <f t="shared" si="31"/>
        <v>7.6923076923076925</v>
      </c>
      <c r="BW126" s="1">
        <v>0.76</v>
      </c>
      <c r="CY126" s="3">
        <v>19.2</v>
      </c>
      <c r="CZ126" s="3">
        <f t="shared" si="32"/>
        <v>0.0019199999999999998</v>
      </c>
      <c r="DA126" s="11">
        <v>0.99883</v>
      </c>
      <c r="DK126" s="12">
        <v>319</v>
      </c>
      <c r="DL126" s="5">
        <f t="shared" si="34"/>
        <v>31.34796238244514</v>
      </c>
      <c r="DM126" s="9">
        <v>2.2054</v>
      </c>
    </row>
    <row r="127" spans="10:117" ht="15">
      <c r="J127" s="6">
        <v>1.64448</v>
      </c>
      <c r="K127" s="6">
        <v>1.44242</v>
      </c>
      <c r="BJ127" s="14">
        <v>108</v>
      </c>
      <c r="BK127" s="4">
        <f t="shared" si="30"/>
        <v>0.0108</v>
      </c>
      <c r="BL127" s="14">
        <v>0.9848</v>
      </c>
      <c r="BU127" s="12">
        <v>1310</v>
      </c>
      <c r="BV127" s="5">
        <f t="shared" si="31"/>
        <v>7.633587786259542</v>
      </c>
      <c r="BW127" s="1">
        <v>0.81</v>
      </c>
      <c r="CY127" s="3">
        <v>19.65</v>
      </c>
      <c r="CZ127" s="3">
        <f t="shared" si="32"/>
        <v>0.0019649999999999997</v>
      </c>
      <c r="DA127" s="11">
        <v>0.99879</v>
      </c>
      <c r="DK127" s="12">
        <v>320</v>
      </c>
      <c r="DL127" s="5">
        <f t="shared" si="34"/>
        <v>31.25</v>
      </c>
      <c r="DM127" s="9">
        <v>2.2071</v>
      </c>
    </row>
    <row r="128" spans="10:117" ht="15">
      <c r="J128" s="6">
        <v>1.64842</v>
      </c>
      <c r="K128" s="6">
        <v>1.44237</v>
      </c>
      <c r="BJ128" s="14">
        <v>110</v>
      </c>
      <c r="BK128" s="4">
        <f t="shared" si="30"/>
        <v>0.011</v>
      </c>
      <c r="BL128" s="14">
        <v>0.9844</v>
      </c>
      <c r="BU128" s="12">
        <v>1320</v>
      </c>
      <c r="BV128" s="5">
        <f t="shared" si="31"/>
        <v>7.575757575757576</v>
      </c>
      <c r="BW128" s="1">
        <v>0.86</v>
      </c>
      <c r="CY128" s="3">
        <v>20.11</v>
      </c>
      <c r="CZ128" s="3">
        <f t="shared" si="32"/>
        <v>0.0020109999999999998</v>
      </c>
      <c r="DA128" s="11">
        <v>0.99876</v>
      </c>
      <c r="DK128" s="12">
        <v>321</v>
      </c>
      <c r="DL128" s="5">
        <f t="shared" si="34"/>
        <v>31.15264797507788</v>
      </c>
      <c r="DM128" s="9">
        <v>2.2087</v>
      </c>
    </row>
    <row r="129" spans="10:117" ht="15">
      <c r="J129" s="6">
        <v>1.65239</v>
      </c>
      <c r="K129" s="6">
        <v>1.44232</v>
      </c>
      <c r="BJ129" s="14">
        <v>112</v>
      </c>
      <c r="BK129" s="4">
        <f t="shared" si="30"/>
        <v>0.0112</v>
      </c>
      <c r="BL129" s="14">
        <v>0.9822</v>
      </c>
      <c r="BU129" s="12">
        <v>1330</v>
      </c>
      <c r="BV129" s="5">
        <f t="shared" si="31"/>
        <v>7.518796992481203</v>
      </c>
      <c r="BW129" s="1">
        <v>0.9</v>
      </c>
      <c r="CY129" s="3">
        <v>20.57</v>
      </c>
      <c r="CZ129" s="3">
        <f t="shared" si="32"/>
        <v>0.0020570000000000002</v>
      </c>
      <c r="DA129" s="11">
        <v>0.99874</v>
      </c>
      <c r="DK129" s="12">
        <v>322</v>
      </c>
      <c r="DL129" s="5">
        <f t="shared" si="34"/>
        <v>31.05590062111801</v>
      </c>
      <c r="DM129" s="9">
        <v>2.2104</v>
      </c>
    </row>
    <row r="130" spans="10:117" ht="15">
      <c r="J130" s="6">
        <v>1.65638</v>
      </c>
      <c r="K130" s="6">
        <v>1.44227</v>
      </c>
      <c r="BJ130" s="14">
        <v>114</v>
      </c>
      <c r="BK130" s="4">
        <f t="shared" si="30"/>
        <v>0.0114</v>
      </c>
      <c r="BL130" s="14">
        <v>0.9828</v>
      </c>
      <c r="BU130" s="12">
        <v>1340</v>
      </c>
      <c r="BV130" s="5">
        <f t="shared" si="31"/>
        <v>7.462686567164179</v>
      </c>
      <c r="BW130" s="1">
        <v>0.93</v>
      </c>
      <c r="CY130" s="3">
        <v>21.06</v>
      </c>
      <c r="CZ130" s="3">
        <f t="shared" si="32"/>
        <v>0.002106</v>
      </c>
      <c r="DA130" s="11">
        <v>0.99872</v>
      </c>
      <c r="DK130" s="12">
        <v>323</v>
      </c>
      <c r="DL130" s="5">
        <f t="shared" si="34"/>
        <v>30.959752321981426</v>
      </c>
      <c r="DM130" s="9">
        <v>2.2121</v>
      </c>
    </row>
    <row r="131" spans="10:117" ht="15">
      <c r="J131" s="6">
        <v>1.66038</v>
      </c>
      <c r="K131" s="6">
        <v>1.44222</v>
      </c>
      <c r="BJ131" s="14">
        <v>116</v>
      </c>
      <c r="BK131" s="4">
        <f t="shared" si="30"/>
        <v>0.0116</v>
      </c>
      <c r="BL131" s="14">
        <v>0.9867</v>
      </c>
      <c r="BU131" s="12">
        <v>1350</v>
      </c>
      <c r="BV131" s="5">
        <f t="shared" si="31"/>
        <v>7.407407407407407</v>
      </c>
      <c r="BW131" s="1">
        <v>0.96</v>
      </c>
      <c r="CY131" s="3">
        <v>21.55</v>
      </c>
      <c r="CZ131" s="3">
        <f t="shared" si="32"/>
        <v>0.0021550000000000002</v>
      </c>
      <c r="DA131" s="11">
        <v>0.99871</v>
      </c>
      <c r="DK131" s="12">
        <v>324</v>
      </c>
      <c r="DL131" s="5">
        <f t="shared" si="34"/>
        <v>30.864197530864196</v>
      </c>
      <c r="DM131" s="9">
        <v>2.2138</v>
      </c>
    </row>
    <row r="132" spans="10:117" ht="15">
      <c r="J132" s="6">
        <v>1.66441</v>
      </c>
      <c r="K132" s="6">
        <v>1.44217</v>
      </c>
      <c r="BJ132" s="14">
        <v>118</v>
      </c>
      <c r="BK132" s="4">
        <f t="shared" si="30"/>
        <v>0.0118</v>
      </c>
      <c r="BL132" s="14">
        <v>0.9858</v>
      </c>
      <c r="CY132" s="3">
        <v>22.05</v>
      </c>
      <c r="CZ132" s="3">
        <f t="shared" si="32"/>
        <v>0.002205</v>
      </c>
      <c r="DA132" s="11">
        <v>0.99874</v>
      </c>
      <c r="DK132" s="12">
        <v>325</v>
      </c>
      <c r="DL132" s="5">
        <f t="shared" si="34"/>
        <v>30.76923076923077</v>
      </c>
      <c r="DM132" s="9">
        <v>2.2156</v>
      </c>
    </row>
    <row r="133" spans="10:117" ht="15">
      <c r="J133" s="6">
        <v>1.66845</v>
      </c>
      <c r="K133" s="6">
        <v>1.44212</v>
      </c>
      <c r="BJ133" s="14">
        <v>120</v>
      </c>
      <c r="BK133" s="4">
        <f t="shared" si="30"/>
        <v>0.012</v>
      </c>
      <c r="BL133" s="14">
        <v>0.9839</v>
      </c>
      <c r="CY133" s="3">
        <v>22.56</v>
      </c>
      <c r="CZ133" s="3">
        <f t="shared" si="32"/>
        <v>0.0022559999999999998</v>
      </c>
      <c r="DA133" s="11">
        <v>0.9989</v>
      </c>
      <c r="DK133" s="12">
        <v>326</v>
      </c>
      <c r="DL133" s="5">
        <f t="shared" si="34"/>
        <v>30.67484662576687</v>
      </c>
      <c r="DM133" s="9">
        <v>2.2173</v>
      </c>
    </row>
    <row r="134" spans="10:117" ht="15">
      <c r="J134" s="6">
        <v>1.67252</v>
      </c>
      <c r="K134" s="6">
        <v>1.44207</v>
      </c>
      <c r="BJ134" s="14">
        <v>122</v>
      </c>
      <c r="BK134" s="4">
        <f t="shared" si="30"/>
        <v>0.0122</v>
      </c>
      <c r="BL134" s="14">
        <v>0.9823</v>
      </c>
      <c r="CY134" s="3">
        <v>23.09</v>
      </c>
      <c r="CZ134" s="3">
        <f t="shared" si="32"/>
        <v>0.002309</v>
      </c>
      <c r="DA134" s="11">
        <v>0.99887</v>
      </c>
      <c r="DK134" s="12">
        <v>327</v>
      </c>
      <c r="DL134" s="5">
        <f t="shared" si="34"/>
        <v>30.581039755351682</v>
      </c>
      <c r="DM134" s="9">
        <v>2.2191</v>
      </c>
    </row>
    <row r="135" spans="10:117" ht="15">
      <c r="J135" s="6">
        <v>1.67661</v>
      </c>
      <c r="K135" s="6">
        <v>1.44202</v>
      </c>
      <c r="BJ135" s="14">
        <v>124</v>
      </c>
      <c r="BK135" s="4">
        <f t="shared" si="30"/>
        <v>0.0124</v>
      </c>
      <c r="BL135" s="14">
        <v>0.9813</v>
      </c>
      <c r="CY135" s="3">
        <v>23.63</v>
      </c>
      <c r="CZ135" s="3">
        <f t="shared" si="32"/>
        <v>0.002363</v>
      </c>
      <c r="DA135" s="11">
        <v>0.99862</v>
      </c>
      <c r="DK135" s="12">
        <v>328</v>
      </c>
      <c r="DL135" s="5">
        <f t="shared" si="34"/>
        <v>30.48780487804878</v>
      </c>
      <c r="DM135" s="9">
        <v>2.2209</v>
      </c>
    </row>
    <row r="136" spans="10:117" ht="15">
      <c r="J136" s="6">
        <v>1.68071</v>
      </c>
      <c r="K136" s="6">
        <v>1.44197</v>
      </c>
      <c r="BJ136" s="14">
        <v>126</v>
      </c>
      <c r="BK136" s="4">
        <f aca="true" t="shared" si="35" ref="BK136:BK177">BJ136/10000</f>
        <v>0.0126</v>
      </c>
      <c r="BL136" s="14">
        <v>0.9803</v>
      </c>
      <c r="CY136" s="3">
        <v>24.17</v>
      </c>
      <c r="CZ136" s="3">
        <f aca="true" t="shared" si="36" ref="CZ136:CZ199">CY136/10000</f>
        <v>0.0024170000000000003</v>
      </c>
      <c r="DA136" s="11">
        <v>0.99848</v>
      </c>
      <c r="DK136" s="12">
        <v>329</v>
      </c>
      <c r="DL136" s="5">
        <f aca="true" t="shared" si="37" ref="DL136:DL199">1/DK136*10000</f>
        <v>30.3951367781155</v>
      </c>
      <c r="DM136" s="9">
        <v>2.2228</v>
      </c>
    </row>
    <row r="137" spans="10:117" ht="15">
      <c r="J137" s="6">
        <v>1.68484</v>
      </c>
      <c r="K137" s="6">
        <v>1.44192</v>
      </c>
      <c r="BJ137" s="14">
        <v>128</v>
      </c>
      <c r="BK137" s="4">
        <f t="shared" si="35"/>
        <v>0.0128</v>
      </c>
      <c r="BL137" s="14">
        <v>0.9794</v>
      </c>
      <c r="CY137" s="3">
        <v>24.74</v>
      </c>
      <c r="CZ137" s="3">
        <f t="shared" si="36"/>
        <v>0.0024739999999999996</v>
      </c>
      <c r="DA137" s="11">
        <v>0.99835</v>
      </c>
      <c r="DK137" s="12">
        <v>330</v>
      </c>
      <c r="DL137" s="5">
        <f t="shared" si="37"/>
        <v>30.303030303030305</v>
      </c>
      <c r="DM137" s="9">
        <v>2.2246</v>
      </c>
    </row>
    <row r="138" spans="10:117" ht="15">
      <c r="J138" s="6">
        <v>1.68899</v>
      </c>
      <c r="K138" s="6">
        <v>1.44187</v>
      </c>
      <c r="BJ138" s="14">
        <v>130</v>
      </c>
      <c r="BK138" s="4">
        <f t="shared" si="35"/>
        <v>0.013</v>
      </c>
      <c r="BL138" s="14">
        <v>0.9789</v>
      </c>
      <c r="CY138" s="3">
        <v>25.31</v>
      </c>
      <c r="CZ138" s="3">
        <f t="shared" si="36"/>
        <v>0.002531</v>
      </c>
      <c r="DA138" s="11">
        <v>0.99824</v>
      </c>
      <c r="DK138" s="12">
        <v>331</v>
      </c>
      <c r="DL138" s="5">
        <f t="shared" si="37"/>
        <v>30.211480362537763</v>
      </c>
      <c r="DM138" s="9">
        <v>2.2265</v>
      </c>
    </row>
    <row r="139" spans="10:117" ht="15">
      <c r="J139" s="6">
        <v>1.69315</v>
      </c>
      <c r="K139" s="6">
        <v>1.44182</v>
      </c>
      <c r="BJ139" s="14">
        <v>132</v>
      </c>
      <c r="BK139" s="4">
        <f t="shared" si="35"/>
        <v>0.0132</v>
      </c>
      <c r="BL139" s="14">
        <v>0.9778</v>
      </c>
      <c r="CY139" s="3">
        <v>25.91</v>
      </c>
      <c r="CZ139" s="3">
        <f t="shared" si="36"/>
        <v>0.002591</v>
      </c>
      <c r="DA139" s="11">
        <v>0.99812</v>
      </c>
      <c r="DK139" s="12">
        <v>332</v>
      </c>
      <c r="DL139" s="5">
        <f t="shared" si="37"/>
        <v>30.120481927710845</v>
      </c>
      <c r="DM139" s="9">
        <v>2.2284</v>
      </c>
    </row>
    <row r="140" spans="10:117" ht="15">
      <c r="J140" s="6">
        <v>1.69734</v>
      </c>
      <c r="K140" s="6">
        <v>1.44177</v>
      </c>
      <c r="BJ140" s="14">
        <v>134</v>
      </c>
      <c r="BK140" s="4">
        <f t="shared" si="35"/>
        <v>0.0134</v>
      </c>
      <c r="BL140" s="14">
        <v>0.977</v>
      </c>
      <c r="CY140" s="3">
        <v>26.51</v>
      </c>
      <c r="CZ140" s="3">
        <f t="shared" si="36"/>
        <v>0.002651</v>
      </c>
      <c r="DA140" s="11">
        <v>0.99801</v>
      </c>
      <c r="DK140" s="12">
        <v>333</v>
      </c>
      <c r="DL140" s="5">
        <f t="shared" si="37"/>
        <v>30.03003003003003</v>
      </c>
      <c r="DM140" s="9">
        <v>2.2304</v>
      </c>
    </row>
    <row r="141" spans="10:117" ht="15">
      <c r="J141" s="6">
        <v>1.70155</v>
      </c>
      <c r="K141" s="6">
        <v>1.44172</v>
      </c>
      <c r="BJ141" s="14">
        <v>136</v>
      </c>
      <c r="BK141" s="4">
        <f t="shared" si="35"/>
        <v>0.0136</v>
      </c>
      <c r="BL141" s="14">
        <v>0.9761</v>
      </c>
      <c r="CY141" s="3">
        <v>27.12</v>
      </c>
      <c r="CZ141" s="3">
        <f t="shared" si="36"/>
        <v>0.002712</v>
      </c>
      <c r="DA141" s="11">
        <v>0.99789</v>
      </c>
      <c r="DK141" s="12">
        <v>334</v>
      </c>
      <c r="DL141" s="5">
        <f t="shared" si="37"/>
        <v>29.940119760479043</v>
      </c>
      <c r="DM141" s="9">
        <v>2.2324</v>
      </c>
    </row>
    <row r="142" spans="10:117" ht="15">
      <c r="J142" s="6">
        <v>1.70579</v>
      </c>
      <c r="K142" s="6">
        <v>1.44167</v>
      </c>
      <c r="BJ142" s="14">
        <v>138</v>
      </c>
      <c r="BK142" s="4">
        <f t="shared" si="35"/>
        <v>0.0138</v>
      </c>
      <c r="BL142" s="14">
        <v>0.9747</v>
      </c>
      <c r="CY142" s="3">
        <v>27.76</v>
      </c>
      <c r="CZ142" s="3">
        <f t="shared" si="36"/>
        <v>0.0027760000000000003</v>
      </c>
      <c r="DA142" s="11">
        <v>0.99778</v>
      </c>
      <c r="DK142" s="12">
        <v>335</v>
      </c>
      <c r="DL142" s="5">
        <f t="shared" si="37"/>
        <v>29.850746268656717</v>
      </c>
      <c r="DM142" s="9">
        <v>2.2344</v>
      </c>
    </row>
    <row r="143" spans="10:117" ht="15">
      <c r="J143" s="6">
        <v>1.71004</v>
      </c>
      <c r="K143" s="6">
        <v>1.44162</v>
      </c>
      <c r="BJ143" s="14">
        <v>150</v>
      </c>
      <c r="BK143" s="4">
        <f t="shared" si="35"/>
        <v>0.015</v>
      </c>
      <c r="BL143" s="14">
        <v>0.9634</v>
      </c>
      <c r="CY143" s="3">
        <v>28.4</v>
      </c>
      <c r="CZ143" s="3">
        <f t="shared" si="36"/>
        <v>0.0028399999999999996</v>
      </c>
      <c r="DA143" s="11">
        <v>0.99765</v>
      </c>
      <c r="DK143" s="12">
        <v>336</v>
      </c>
      <c r="DL143" s="5">
        <f t="shared" si="37"/>
        <v>29.76190476190476</v>
      </c>
      <c r="DM143" s="9">
        <v>2.2364</v>
      </c>
    </row>
    <row r="144" spans="10:117" ht="15">
      <c r="J144" s="6">
        <v>1.71431</v>
      </c>
      <c r="K144" s="6">
        <v>1.44157</v>
      </c>
      <c r="BJ144" s="14">
        <v>160</v>
      </c>
      <c r="BK144" s="4">
        <f t="shared" si="35"/>
        <v>0.016</v>
      </c>
      <c r="BL144" s="14">
        <v>0.9608</v>
      </c>
      <c r="CY144" s="3">
        <v>29.06</v>
      </c>
      <c r="CZ144" s="3">
        <f t="shared" si="36"/>
        <v>0.0029059999999999997</v>
      </c>
      <c r="DA144" s="11">
        <v>0.99753</v>
      </c>
      <c r="DK144" s="12">
        <v>337</v>
      </c>
      <c r="DL144" s="5">
        <f t="shared" si="37"/>
        <v>29.673590504451038</v>
      </c>
      <c r="DM144" s="9">
        <v>2.2385</v>
      </c>
    </row>
    <row r="145" spans="10:117" ht="15">
      <c r="J145" s="6">
        <v>1.71861</v>
      </c>
      <c r="K145" s="6">
        <v>1.44152</v>
      </c>
      <c r="BJ145" s="14">
        <v>170</v>
      </c>
      <c r="BK145" s="4">
        <f t="shared" si="35"/>
        <v>0.017</v>
      </c>
      <c r="BL145" s="14">
        <v>0.9652</v>
      </c>
      <c r="CY145" s="3">
        <v>29.74</v>
      </c>
      <c r="CZ145" s="3">
        <f t="shared" si="36"/>
        <v>0.0029739999999999996</v>
      </c>
      <c r="DA145" s="11">
        <v>0.9974</v>
      </c>
      <c r="DK145" s="12">
        <v>338</v>
      </c>
      <c r="DL145" s="5">
        <f t="shared" si="37"/>
        <v>29.585798816568047</v>
      </c>
      <c r="DM145" s="9">
        <v>2.2406</v>
      </c>
    </row>
    <row r="146" spans="10:117" ht="15">
      <c r="J146" s="6">
        <v>1.72293</v>
      </c>
      <c r="K146" s="6">
        <v>1.44147</v>
      </c>
      <c r="BJ146" s="14">
        <v>180</v>
      </c>
      <c r="BK146" s="4">
        <f t="shared" si="35"/>
        <v>0.018</v>
      </c>
      <c r="BL146" s="14">
        <v>0.9509</v>
      </c>
      <c r="CY146" s="3">
        <v>30.43</v>
      </c>
      <c r="CZ146" s="3">
        <f t="shared" si="36"/>
        <v>0.003043</v>
      </c>
      <c r="DA146" s="11">
        <v>0.99727</v>
      </c>
      <c r="DK146" s="12">
        <v>339</v>
      </c>
      <c r="DL146" s="5">
        <f t="shared" si="37"/>
        <v>29.49852507374631</v>
      </c>
      <c r="DM146" s="9">
        <v>2.2427</v>
      </c>
    </row>
    <row r="147" spans="10:117" ht="15">
      <c r="J147" s="6">
        <v>1.72727</v>
      </c>
      <c r="K147" s="6">
        <v>1.44142</v>
      </c>
      <c r="BJ147" s="14">
        <v>190</v>
      </c>
      <c r="BK147" s="4">
        <f t="shared" si="35"/>
        <v>0.019</v>
      </c>
      <c r="BL147" s="14">
        <v>0.9458</v>
      </c>
      <c r="CY147" s="3">
        <v>31.14</v>
      </c>
      <c r="CZ147" s="3">
        <f t="shared" si="36"/>
        <v>0.003114</v>
      </c>
      <c r="DA147" s="11">
        <v>0.99713</v>
      </c>
      <c r="DK147" s="12">
        <v>340</v>
      </c>
      <c r="DL147" s="5">
        <f t="shared" si="37"/>
        <v>29.41176470588235</v>
      </c>
      <c r="DM147" s="9">
        <v>2.2449</v>
      </c>
    </row>
    <row r="148" spans="10:117" ht="15">
      <c r="J148" s="6">
        <v>1.73163</v>
      </c>
      <c r="K148" s="6">
        <v>1.44137</v>
      </c>
      <c r="BJ148" s="14">
        <v>200</v>
      </c>
      <c r="BK148" s="4">
        <f t="shared" si="35"/>
        <v>0.02</v>
      </c>
      <c r="BL148" s="14">
        <v>0.9416</v>
      </c>
      <c r="CY148" s="3">
        <v>31.87</v>
      </c>
      <c r="CZ148" s="3">
        <f t="shared" si="36"/>
        <v>0.003187</v>
      </c>
      <c r="DA148" s="11">
        <v>0.99698</v>
      </c>
      <c r="DK148" s="12">
        <v>341</v>
      </c>
      <c r="DL148" s="5">
        <f t="shared" si="37"/>
        <v>29.325513196480937</v>
      </c>
      <c r="DM148" s="9">
        <v>2.2471</v>
      </c>
    </row>
    <row r="149" spans="10:117" ht="15">
      <c r="J149" s="6">
        <v>1.73602</v>
      </c>
      <c r="K149" s="6">
        <v>1.44132</v>
      </c>
      <c r="BJ149" s="14">
        <v>210</v>
      </c>
      <c r="BK149" s="4">
        <f t="shared" si="35"/>
        <v>0.021</v>
      </c>
      <c r="BL149" s="14">
        <v>0.9386</v>
      </c>
      <c r="CY149" s="3">
        <v>32.61</v>
      </c>
      <c r="CZ149" s="3">
        <f t="shared" si="36"/>
        <v>0.003261</v>
      </c>
      <c r="DA149" s="11">
        <v>0.99683</v>
      </c>
      <c r="DK149" s="12">
        <v>342</v>
      </c>
      <c r="DL149" s="5">
        <f t="shared" si="37"/>
        <v>29.239766081871345</v>
      </c>
      <c r="DM149" s="9">
        <v>2.2494</v>
      </c>
    </row>
    <row r="150" spans="10:117" ht="15">
      <c r="J150" s="6">
        <v>1.74043</v>
      </c>
      <c r="K150" s="6">
        <v>1.44127</v>
      </c>
      <c r="BJ150" s="14">
        <v>220</v>
      </c>
      <c r="BK150" s="4">
        <f t="shared" si="35"/>
        <v>0.022</v>
      </c>
      <c r="BL150" s="14">
        <v>0.9328</v>
      </c>
      <c r="CY150" s="3">
        <v>33.37</v>
      </c>
      <c r="CZ150" s="3">
        <f t="shared" si="36"/>
        <v>0.0033369999999999997</v>
      </c>
      <c r="DA150" s="11">
        <v>0.99667</v>
      </c>
      <c r="DK150" s="12">
        <v>343</v>
      </c>
      <c r="DL150" s="5">
        <f t="shared" si="37"/>
        <v>29.154518950437318</v>
      </c>
      <c r="DM150" s="9">
        <v>2.2517</v>
      </c>
    </row>
    <row r="151" spans="10:117" ht="15">
      <c r="J151" s="6">
        <v>1.74486</v>
      </c>
      <c r="K151" s="6">
        <v>1.44122</v>
      </c>
      <c r="BJ151" s="14">
        <v>230</v>
      </c>
      <c r="BK151" s="4">
        <f t="shared" si="35"/>
        <v>0.023</v>
      </c>
      <c r="BL151" s="14">
        <v>0.9271</v>
      </c>
      <c r="CY151" s="3">
        <v>34.15</v>
      </c>
      <c r="CZ151" s="3">
        <f t="shared" si="36"/>
        <v>0.003415</v>
      </c>
      <c r="DA151" s="11">
        <v>0.99651</v>
      </c>
      <c r="DK151" s="12">
        <v>344</v>
      </c>
      <c r="DL151" s="5">
        <f t="shared" si="37"/>
        <v>29.069767441860463</v>
      </c>
      <c r="DM151" s="9">
        <v>2.2541</v>
      </c>
    </row>
    <row r="152" spans="10:117" ht="15">
      <c r="J152" s="6">
        <v>1.74931</v>
      </c>
      <c r="K152" s="6">
        <v>1.44117</v>
      </c>
      <c r="BJ152" s="14">
        <v>240</v>
      </c>
      <c r="BK152" s="4">
        <f t="shared" si="35"/>
        <v>0.024</v>
      </c>
      <c r="BL152" s="14">
        <v>0.9222</v>
      </c>
      <c r="CY152" s="3">
        <v>34.94</v>
      </c>
      <c r="CZ152" s="3">
        <f t="shared" si="36"/>
        <v>0.0034939999999999997</v>
      </c>
      <c r="DA152" s="11">
        <v>0.99634</v>
      </c>
      <c r="DK152" s="12">
        <v>345</v>
      </c>
      <c r="DL152" s="5">
        <f t="shared" si="37"/>
        <v>28.985507246376812</v>
      </c>
      <c r="DM152" s="9">
        <v>2.2564</v>
      </c>
    </row>
    <row r="153" spans="10:117" ht="15">
      <c r="J153" s="6">
        <v>1.75379</v>
      </c>
      <c r="K153" s="6">
        <v>1.44112</v>
      </c>
      <c r="BJ153" s="14">
        <v>250</v>
      </c>
      <c r="BK153" s="4">
        <f t="shared" si="35"/>
        <v>0.025</v>
      </c>
      <c r="BL153" s="14">
        <v>0.9164</v>
      </c>
      <c r="CY153" s="3">
        <v>35.76</v>
      </c>
      <c r="CZ153" s="3">
        <f t="shared" si="36"/>
        <v>0.0035759999999999998</v>
      </c>
      <c r="DA153" s="11">
        <v>0.99616</v>
      </c>
      <c r="DK153" s="12">
        <v>346</v>
      </c>
      <c r="DL153" s="5">
        <f t="shared" si="37"/>
        <v>28.90173410404624</v>
      </c>
      <c r="DM153" s="9">
        <v>2.2589</v>
      </c>
    </row>
    <row r="154" spans="10:117" ht="15">
      <c r="J154" s="6">
        <v>1.75829</v>
      </c>
      <c r="K154" s="6">
        <v>1.44107</v>
      </c>
      <c r="BJ154" s="14">
        <v>260</v>
      </c>
      <c r="BK154" s="4">
        <f t="shared" si="35"/>
        <v>0.026</v>
      </c>
      <c r="BL154" s="14">
        <v>0.9105</v>
      </c>
      <c r="CY154" s="3">
        <v>36.6</v>
      </c>
      <c r="CZ154" s="3">
        <f t="shared" si="36"/>
        <v>0.00366</v>
      </c>
      <c r="DA154" s="11">
        <v>0.99598</v>
      </c>
      <c r="DK154" s="12">
        <v>347</v>
      </c>
      <c r="DL154" s="5">
        <f t="shared" si="37"/>
        <v>28.81844380403458</v>
      </c>
      <c r="DM154" s="9">
        <v>2.2614</v>
      </c>
    </row>
    <row r="155" spans="10:117" ht="15">
      <c r="J155" s="6">
        <v>1.76281</v>
      </c>
      <c r="K155" s="6">
        <v>1.44102</v>
      </c>
      <c r="BJ155" s="14">
        <v>270</v>
      </c>
      <c r="BK155" s="4">
        <f t="shared" si="35"/>
        <v>0.027</v>
      </c>
      <c r="BL155" s="14">
        <v>0.9207</v>
      </c>
      <c r="CY155" s="3">
        <v>37.45</v>
      </c>
      <c r="CZ155" s="3">
        <f t="shared" si="36"/>
        <v>0.0037450000000000005</v>
      </c>
      <c r="DA155" s="11">
        <v>0.99579</v>
      </c>
      <c r="DK155" s="12">
        <v>348</v>
      </c>
      <c r="DL155" s="5">
        <f t="shared" si="37"/>
        <v>28.735632183908045</v>
      </c>
      <c r="DM155" s="9">
        <v>2.2639</v>
      </c>
    </row>
    <row r="156" spans="10:117" ht="15">
      <c r="J156" s="6">
        <v>1.76736</v>
      </c>
      <c r="K156" s="6">
        <v>1.44097</v>
      </c>
      <c r="BJ156" s="14">
        <v>280</v>
      </c>
      <c r="BK156" s="4">
        <f t="shared" si="35"/>
        <v>0.028</v>
      </c>
      <c r="BL156" s="14">
        <v>0.9175</v>
      </c>
      <c r="CY156" s="3">
        <v>38.31</v>
      </c>
      <c r="CZ156" s="3">
        <f t="shared" si="36"/>
        <v>0.003831</v>
      </c>
      <c r="DA156" s="11">
        <v>0.99559</v>
      </c>
      <c r="DK156" s="12">
        <v>349</v>
      </c>
      <c r="DL156" s="5">
        <f t="shared" si="37"/>
        <v>28.653295128939828</v>
      </c>
      <c r="DM156" s="9">
        <v>2.2666</v>
      </c>
    </row>
    <row r="157" spans="10:117" ht="15">
      <c r="J157" s="6">
        <v>1.77193</v>
      </c>
      <c r="K157" s="6">
        <v>1.44092</v>
      </c>
      <c r="BJ157" s="14">
        <v>290</v>
      </c>
      <c r="BK157" s="4">
        <f t="shared" si="35"/>
        <v>0.029</v>
      </c>
      <c r="BL157" s="14">
        <v>0.9137</v>
      </c>
      <c r="CY157" s="3">
        <v>39.21</v>
      </c>
      <c r="CZ157" s="3">
        <f t="shared" si="36"/>
        <v>0.003921</v>
      </c>
      <c r="DA157" s="11">
        <v>0.99539</v>
      </c>
      <c r="DK157" s="12">
        <v>350</v>
      </c>
      <c r="DL157" s="5">
        <f t="shared" si="37"/>
        <v>28.571428571428573</v>
      </c>
      <c r="DM157" s="9">
        <v>2.2692</v>
      </c>
    </row>
    <row r="158" spans="10:117" ht="15">
      <c r="J158" s="6">
        <v>1.77653</v>
      </c>
      <c r="K158" s="6">
        <v>1.44087</v>
      </c>
      <c r="BJ158" s="16">
        <v>300</v>
      </c>
      <c r="BK158" s="15">
        <f t="shared" si="35"/>
        <v>0.03</v>
      </c>
      <c r="BL158" s="16">
        <v>0.913</v>
      </c>
      <c r="CY158" s="3">
        <v>40.12</v>
      </c>
      <c r="CZ158" s="3">
        <f t="shared" si="36"/>
        <v>0.004012</v>
      </c>
      <c r="DA158" s="11">
        <v>0.99518</v>
      </c>
      <c r="DK158" s="12">
        <v>351</v>
      </c>
      <c r="DL158" s="5">
        <f t="shared" si="37"/>
        <v>28.490028490028493</v>
      </c>
      <c r="DM158" s="9">
        <v>2.272</v>
      </c>
    </row>
    <row r="159" spans="10:117" ht="15">
      <c r="J159" s="6">
        <v>1.78114</v>
      </c>
      <c r="K159" s="6">
        <v>1.44082</v>
      </c>
      <c r="BJ159" s="16">
        <v>310</v>
      </c>
      <c r="BK159" s="15">
        <f t="shared" si="35"/>
        <v>0.031</v>
      </c>
      <c r="BL159" s="16">
        <v>0.907</v>
      </c>
      <c r="CY159" s="3">
        <v>41.05</v>
      </c>
      <c r="CZ159" s="3">
        <f t="shared" si="36"/>
        <v>0.004105</v>
      </c>
      <c r="DA159" s="11">
        <v>0.99496</v>
      </c>
      <c r="DK159" s="12">
        <v>352</v>
      </c>
      <c r="DL159" s="5">
        <f t="shared" si="37"/>
        <v>28.40909090909091</v>
      </c>
      <c r="DM159" s="9">
        <v>2.2747</v>
      </c>
    </row>
    <row r="160" spans="10:117" ht="15">
      <c r="J160" s="6">
        <v>1.78579</v>
      </c>
      <c r="K160" s="6">
        <v>1.44077</v>
      </c>
      <c r="BJ160" s="16">
        <v>320</v>
      </c>
      <c r="BK160" s="15">
        <f t="shared" si="35"/>
        <v>0.032</v>
      </c>
      <c r="BL160" s="16">
        <v>0.901</v>
      </c>
      <c r="CY160" s="3">
        <v>42.01</v>
      </c>
      <c r="CZ160" s="3">
        <f t="shared" si="36"/>
        <v>0.004201</v>
      </c>
      <c r="DA160" s="11">
        <v>0.99473</v>
      </c>
      <c r="DK160" s="12">
        <v>353</v>
      </c>
      <c r="DL160" s="5">
        <f t="shared" si="37"/>
        <v>28.328611898016998</v>
      </c>
      <c r="DM160" s="9">
        <v>2.2776</v>
      </c>
    </row>
    <row r="161" spans="10:117" ht="15">
      <c r="J161" s="6">
        <v>1.79045</v>
      </c>
      <c r="K161" s="6">
        <v>1.44072</v>
      </c>
      <c r="BJ161" s="16">
        <v>330</v>
      </c>
      <c r="BK161" s="15">
        <f t="shared" si="35"/>
        <v>0.033</v>
      </c>
      <c r="BL161" s="16">
        <v>0.895</v>
      </c>
      <c r="CY161" s="3">
        <v>42.99</v>
      </c>
      <c r="CZ161" s="3">
        <f t="shared" si="36"/>
        <v>0.004299</v>
      </c>
      <c r="DA161" s="11">
        <v>0.9945</v>
      </c>
      <c r="DK161" s="12">
        <v>354</v>
      </c>
      <c r="DL161" s="5">
        <f t="shared" si="37"/>
        <v>28.248587570621467</v>
      </c>
      <c r="DM161" s="9">
        <v>2.2805</v>
      </c>
    </row>
    <row r="162" spans="10:117" ht="15">
      <c r="J162" s="6">
        <v>1.79515</v>
      </c>
      <c r="K162" s="6">
        <v>1.44067</v>
      </c>
      <c r="BJ162" s="16">
        <v>340</v>
      </c>
      <c r="BK162" s="15">
        <f t="shared" si="35"/>
        <v>0.034</v>
      </c>
      <c r="BL162" s="16">
        <v>0.888</v>
      </c>
      <c r="CY162" s="3">
        <v>44</v>
      </c>
      <c r="CZ162" s="3">
        <f t="shared" si="36"/>
        <v>0.0044</v>
      </c>
      <c r="DA162" s="11">
        <v>0.99426</v>
      </c>
      <c r="DK162" s="12">
        <v>355</v>
      </c>
      <c r="DL162" s="5">
        <f t="shared" si="37"/>
        <v>28.169014084507044</v>
      </c>
      <c r="DM162" s="9">
        <v>2.2836</v>
      </c>
    </row>
    <row r="163" spans="10:117" ht="15">
      <c r="J163" s="6">
        <v>1.79986</v>
      </c>
      <c r="K163" s="6">
        <v>1.44062</v>
      </c>
      <c r="BJ163" s="16">
        <v>350</v>
      </c>
      <c r="BK163" s="15">
        <f t="shared" si="35"/>
        <v>0.035</v>
      </c>
      <c r="BL163" s="16">
        <v>0.882</v>
      </c>
      <c r="CY163" s="3">
        <v>45.02</v>
      </c>
      <c r="CZ163" s="3">
        <f t="shared" si="36"/>
        <v>0.004502</v>
      </c>
      <c r="DA163" s="11">
        <v>0.99401</v>
      </c>
      <c r="DK163" s="12">
        <v>356</v>
      </c>
      <c r="DL163" s="5">
        <f t="shared" si="37"/>
        <v>28.089887640449437</v>
      </c>
      <c r="DM163" s="9">
        <v>2.2866</v>
      </c>
    </row>
    <row r="164" spans="10:117" ht="15">
      <c r="J164" s="6">
        <v>1.80461</v>
      </c>
      <c r="K164" s="6">
        <v>1.44057</v>
      </c>
      <c r="BJ164" s="16">
        <v>360</v>
      </c>
      <c r="BK164" s="15">
        <f t="shared" si="35"/>
        <v>0.036</v>
      </c>
      <c r="BL164" s="16">
        <v>0.877</v>
      </c>
      <c r="CY164" s="3">
        <v>46.07</v>
      </c>
      <c r="CZ164" s="3">
        <f t="shared" si="36"/>
        <v>0.004607</v>
      </c>
      <c r="DA164" s="11">
        <v>0.99375</v>
      </c>
      <c r="DK164" s="12">
        <v>357</v>
      </c>
      <c r="DL164" s="5">
        <f t="shared" si="37"/>
        <v>28.011204481792717</v>
      </c>
      <c r="DM164" s="9">
        <v>2.2898</v>
      </c>
    </row>
    <row r="165" spans="10:117" ht="15">
      <c r="J165" s="6">
        <v>1.80937</v>
      </c>
      <c r="K165" s="6">
        <v>1.44052</v>
      </c>
      <c r="BJ165" s="16">
        <v>370</v>
      </c>
      <c r="BK165" s="15">
        <f t="shared" si="35"/>
        <v>0.037</v>
      </c>
      <c r="BL165" s="16">
        <v>0.87</v>
      </c>
      <c r="CY165" s="3">
        <v>47.14</v>
      </c>
      <c r="CZ165" s="3">
        <f t="shared" si="36"/>
        <v>0.004714</v>
      </c>
      <c r="DA165" s="11">
        <v>0.99348</v>
      </c>
      <c r="DK165" s="12">
        <v>358</v>
      </c>
      <c r="DL165" s="5">
        <f t="shared" si="37"/>
        <v>27.932960893854748</v>
      </c>
      <c r="DM165" s="9">
        <v>2.2931</v>
      </c>
    </row>
    <row r="166" spans="10:117" ht="15">
      <c r="J166" s="6">
        <v>2.95377</v>
      </c>
      <c r="K166" s="6">
        <v>1.41994</v>
      </c>
      <c r="BJ166" s="16">
        <v>380</v>
      </c>
      <c r="BK166" s="15">
        <f t="shared" si="35"/>
        <v>0.038</v>
      </c>
      <c r="BL166" s="16">
        <v>0.866</v>
      </c>
      <c r="CY166" s="3">
        <v>48.24</v>
      </c>
      <c r="CZ166" s="3">
        <f t="shared" si="36"/>
        <v>0.004824</v>
      </c>
      <c r="DA166" s="11">
        <v>0.9932</v>
      </c>
      <c r="DK166" s="12">
        <v>359</v>
      </c>
      <c r="DL166" s="5">
        <f t="shared" si="37"/>
        <v>27.855153203342617</v>
      </c>
      <c r="DM166" s="9">
        <v>2.2964</v>
      </c>
    </row>
    <row r="167" spans="10:117" ht="15">
      <c r="J167" s="6">
        <v>2.96629</v>
      </c>
      <c r="K167" s="6">
        <v>1.41964</v>
      </c>
      <c r="BJ167" s="16">
        <v>390</v>
      </c>
      <c r="BK167" s="15">
        <f t="shared" si="35"/>
        <v>0.039</v>
      </c>
      <c r="BL167" s="16">
        <v>0.858</v>
      </c>
      <c r="CY167" s="3">
        <v>49.36</v>
      </c>
      <c r="CZ167" s="3">
        <f t="shared" si="36"/>
        <v>0.004936</v>
      </c>
      <c r="DA167" s="11">
        <v>0.99291</v>
      </c>
      <c r="DK167" s="12">
        <v>360</v>
      </c>
      <c r="DL167" s="5">
        <f t="shared" si="37"/>
        <v>27.77777777777778</v>
      </c>
      <c r="DM167" s="9">
        <v>2.2999</v>
      </c>
    </row>
    <row r="168" spans="10:117" ht="15">
      <c r="J168" s="6">
        <v>2.97892</v>
      </c>
      <c r="K168" s="6">
        <v>1.41934</v>
      </c>
      <c r="BJ168" s="16">
        <v>400</v>
      </c>
      <c r="BK168" s="15">
        <f t="shared" si="35"/>
        <v>0.04</v>
      </c>
      <c r="BL168" s="16">
        <v>0.851</v>
      </c>
      <c r="CY168" s="3">
        <v>50.5</v>
      </c>
      <c r="CZ168" s="3">
        <f t="shared" si="36"/>
        <v>0.00505</v>
      </c>
      <c r="DA168" s="11">
        <v>0.9926</v>
      </c>
      <c r="DK168" s="12">
        <v>361</v>
      </c>
      <c r="DL168" s="5">
        <f t="shared" si="37"/>
        <v>27.700831024930746</v>
      </c>
      <c r="DM168" s="9">
        <v>2.3034</v>
      </c>
    </row>
    <row r="169" spans="10:117" ht="15">
      <c r="J169" s="6">
        <v>2.99165</v>
      </c>
      <c r="K169" s="6">
        <v>1.41902</v>
      </c>
      <c r="BJ169" s="16">
        <v>410</v>
      </c>
      <c r="BK169" s="15">
        <f t="shared" si="35"/>
        <v>0.041</v>
      </c>
      <c r="BL169" s="16">
        <v>0.845</v>
      </c>
      <c r="CY169" s="3">
        <v>51.68</v>
      </c>
      <c r="CZ169" s="3">
        <f t="shared" si="36"/>
        <v>0.005168</v>
      </c>
      <c r="DA169" s="11">
        <v>0.99229</v>
      </c>
      <c r="DK169" s="12">
        <v>362</v>
      </c>
      <c r="DL169" s="5">
        <f t="shared" si="37"/>
        <v>27.624309392265193</v>
      </c>
      <c r="DM169" s="9">
        <v>2.3071</v>
      </c>
    </row>
    <row r="170" spans="10:117" ht="15">
      <c r="J170" s="6">
        <v>3.00449</v>
      </c>
      <c r="K170" s="6">
        <v>1.41871</v>
      </c>
      <c r="BJ170" s="16">
        <v>420</v>
      </c>
      <c r="BK170" s="15">
        <f t="shared" si="35"/>
        <v>0.042</v>
      </c>
      <c r="BL170" s="16">
        <v>0.839</v>
      </c>
      <c r="CY170" s="3">
        <v>52.89</v>
      </c>
      <c r="CZ170" s="3">
        <f t="shared" si="36"/>
        <v>0.005289</v>
      </c>
      <c r="DA170" s="11">
        <v>0.99197</v>
      </c>
      <c r="DK170" s="12">
        <v>363</v>
      </c>
      <c r="DL170" s="5">
        <f t="shared" si="37"/>
        <v>27.548209366391184</v>
      </c>
      <c r="DM170" s="9">
        <v>2.3108</v>
      </c>
    </row>
    <row r="171" spans="10:117" ht="15">
      <c r="J171" s="6">
        <v>3.01743</v>
      </c>
      <c r="K171" s="6">
        <v>1.41839</v>
      </c>
      <c r="BJ171" s="16">
        <v>430</v>
      </c>
      <c r="BK171" s="15">
        <f t="shared" si="35"/>
        <v>0.043</v>
      </c>
      <c r="BL171" s="16">
        <v>0.833</v>
      </c>
      <c r="CY171" s="3">
        <v>54.12</v>
      </c>
      <c r="CZ171" s="3">
        <f t="shared" si="36"/>
        <v>0.005412</v>
      </c>
      <c r="DA171" s="11">
        <v>0.99165</v>
      </c>
      <c r="DK171" s="12">
        <v>364</v>
      </c>
      <c r="DL171" s="5">
        <f t="shared" si="37"/>
        <v>27.472527472527474</v>
      </c>
      <c r="DM171" s="9">
        <v>2.3147</v>
      </c>
    </row>
    <row r="172" spans="10:117" ht="15">
      <c r="J172" s="6">
        <v>1.81416</v>
      </c>
      <c r="K172" s="6">
        <v>1.44047</v>
      </c>
      <c r="BJ172" s="16">
        <v>440</v>
      </c>
      <c r="BK172" s="15">
        <f t="shared" si="35"/>
        <v>0.044</v>
      </c>
      <c r="BL172" s="16">
        <v>0.827</v>
      </c>
      <c r="CY172" s="3">
        <v>55.37</v>
      </c>
      <c r="CZ172" s="3">
        <f t="shared" si="36"/>
        <v>0.005536999999999999</v>
      </c>
      <c r="DA172" s="11">
        <v>0.99131</v>
      </c>
      <c r="DK172" s="12">
        <v>365</v>
      </c>
      <c r="DL172" s="5">
        <f t="shared" si="37"/>
        <v>27.397260273972602</v>
      </c>
      <c r="DM172" s="9">
        <v>2.3187</v>
      </c>
    </row>
    <row r="173" spans="10:117" ht="15">
      <c r="J173" s="6">
        <v>1.81898</v>
      </c>
      <c r="K173" s="6">
        <v>1.44042</v>
      </c>
      <c r="BJ173" s="16">
        <v>450</v>
      </c>
      <c r="BK173" s="15">
        <f t="shared" si="35"/>
        <v>0.045</v>
      </c>
      <c r="BL173" s="16">
        <v>0.822</v>
      </c>
      <c r="CY173" s="3">
        <v>56.67</v>
      </c>
      <c r="CZ173" s="3">
        <f t="shared" si="36"/>
        <v>0.005667</v>
      </c>
      <c r="DA173" s="11">
        <v>0.99097</v>
      </c>
      <c r="DK173" s="12">
        <v>366</v>
      </c>
      <c r="DL173" s="5">
        <f t="shared" si="37"/>
        <v>27.3224043715847</v>
      </c>
      <c r="DM173" s="9">
        <v>2.3229</v>
      </c>
    </row>
    <row r="174" spans="10:117" ht="15">
      <c r="J174" s="6">
        <v>1.82383</v>
      </c>
      <c r="K174" s="6">
        <v>1.44037</v>
      </c>
      <c r="BJ174" s="16">
        <v>460</v>
      </c>
      <c r="BK174" s="15">
        <f t="shared" si="35"/>
        <v>0.046</v>
      </c>
      <c r="BL174" s="16">
        <v>0.817</v>
      </c>
      <c r="CY174" s="3">
        <v>57.99</v>
      </c>
      <c r="CZ174" s="3">
        <f t="shared" si="36"/>
        <v>0.005799</v>
      </c>
      <c r="DA174" s="11">
        <v>0.99063</v>
      </c>
      <c r="DK174" s="12">
        <v>367</v>
      </c>
      <c r="DL174" s="5">
        <f t="shared" si="37"/>
        <v>27.247956403269754</v>
      </c>
      <c r="DM174" s="9">
        <v>2.3271</v>
      </c>
    </row>
    <row r="175" spans="10:117" ht="15">
      <c r="J175" s="6">
        <v>1.8287</v>
      </c>
      <c r="K175" s="6">
        <v>1.44032</v>
      </c>
      <c r="BJ175" s="16">
        <v>470</v>
      </c>
      <c r="BK175" s="15">
        <f t="shared" si="35"/>
        <v>0.047</v>
      </c>
      <c r="BL175" s="16">
        <v>0.813</v>
      </c>
      <c r="CY175" s="3">
        <v>59.35</v>
      </c>
      <c r="CZ175" s="3">
        <f t="shared" si="36"/>
        <v>0.005935</v>
      </c>
      <c r="DA175" s="11">
        <v>0.99028</v>
      </c>
      <c r="DK175" s="12">
        <v>368</v>
      </c>
      <c r="DL175" s="5">
        <f t="shared" si="37"/>
        <v>27.17391304347826</v>
      </c>
      <c r="DM175" s="9">
        <v>2.3316</v>
      </c>
    </row>
    <row r="176" spans="10:117" ht="15">
      <c r="J176" s="6">
        <v>1.83359</v>
      </c>
      <c r="K176" s="6">
        <v>1.44026</v>
      </c>
      <c r="BJ176" s="16">
        <v>480</v>
      </c>
      <c r="BK176" s="15">
        <f t="shared" si="35"/>
        <v>0.048</v>
      </c>
      <c r="BL176" s="16">
        <v>0.808</v>
      </c>
      <c r="CY176" s="3">
        <v>60.72</v>
      </c>
      <c r="CZ176" s="3">
        <f t="shared" si="36"/>
        <v>0.006072</v>
      </c>
      <c r="DA176" s="11">
        <v>0.9899</v>
      </c>
      <c r="DK176" s="12">
        <v>369</v>
      </c>
      <c r="DL176" s="5">
        <f t="shared" si="37"/>
        <v>27.100271002710027</v>
      </c>
      <c r="DM176" s="9">
        <v>2.3362</v>
      </c>
    </row>
    <row r="177" spans="10:117" ht="15">
      <c r="J177" s="6">
        <v>1.83851</v>
      </c>
      <c r="K177" s="6">
        <v>1.44021</v>
      </c>
      <c r="BJ177" s="16">
        <v>490</v>
      </c>
      <c r="BK177" s="15">
        <f t="shared" si="35"/>
        <v>0.049</v>
      </c>
      <c r="BL177" s="16">
        <v>0.804</v>
      </c>
      <c r="CY177" s="3">
        <v>62.15</v>
      </c>
      <c r="CZ177" s="3">
        <f t="shared" si="36"/>
        <v>0.006215</v>
      </c>
      <c r="DA177" s="11">
        <v>0.9896</v>
      </c>
      <c r="DK177" s="12">
        <v>370</v>
      </c>
      <c r="DL177" s="5">
        <f t="shared" si="37"/>
        <v>27.027027027027028</v>
      </c>
      <c r="DM177" s="9">
        <v>2.3409</v>
      </c>
    </row>
    <row r="178" spans="10:117" ht="15">
      <c r="J178" s="6">
        <v>1.84346</v>
      </c>
      <c r="K178" s="6">
        <v>1.44016</v>
      </c>
      <c r="BK178" s="16">
        <v>0.04959</v>
      </c>
      <c r="BL178" s="16">
        <v>0.733</v>
      </c>
      <c r="CY178" s="3">
        <v>63.58</v>
      </c>
      <c r="CZ178" s="3">
        <f t="shared" si="36"/>
        <v>0.006358</v>
      </c>
      <c r="DA178" s="11">
        <v>0.9892</v>
      </c>
      <c r="DK178" s="12">
        <v>371</v>
      </c>
      <c r="DL178" s="5">
        <f t="shared" si="37"/>
        <v>26.954177897574127</v>
      </c>
      <c r="DM178" s="9">
        <v>2.3459</v>
      </c>
    </row>
    <row r="179" spans="10:117" ht="15">
      <c r="J179" s="6">
        <v>1.84844</v>
      </c>
      <c r="K179" s="6">
        <v>1.44011</v>
      </c>
      <c r="BK179" s="16">
        <v>0.05</v>
      </c>
      <c r="BL179" s="16">
        <v>0.803</v>
      </c>
      <c r="CY179" s="3">
        <v>65.05</v>
      </c>
      <c r="CZ179" s="3">
        <f t="shared" si="36"/>
        <v>0.0065049999999999995</v>
      </c>
      <c r="DA179" s="11">
        <v>0.9889</v>
      </c>
      <c r="DK179" s="12">
        <v>372</v>
      </c>
      <c r="DL179" s="5">
        <f t="shared" si="37"/>
        <v>26.881720430107528</v>
      </c>
      <c r="DM179" s="9">
        <v>2.351</v>
      </c>
    </row>
    <row r="180" spans="10:117" ht="15">
      <c r="J180" s="6">
        <v>1.85344</v>
      </c>
      <c r="K180" s="6">
        <v>1.44005</v>
      </c>
      <c r="BK180" s="16">
        <v>0.051</v>
      </c>
      <c r="BL180" s="16">
        <v>0.804</v>
      </c>
      <c r="CY180" s="3">
        <v>66.59</v>
      </c>
      <c r="CZ180" s="3">
        <f t="shared" si="36"/>
        <v>0.006659</v>
      </c>
      <c r="DA180" s="11">
        <v>0.9886</v>
      </c>
      <c r="DK180" s="12">
        <v>373</v>
      </c>
      <c r="DL180" s="5">
        <f t="shared" si="37"/>
        <v>26.80965147453083</v>
      </c>
      <c r="DM180" s="9">
        <v>2.3563</v>
      </c>
    </row>
    <row r="181" spans="10:117" ht="15">
      <c r="J181" s="6">
        <v>1.85847</v>
      </c>
      <c r="K181" s="6">
        <v>1.44</v>
      </c>
      <c r="BK181" s="16">
        <v>0.05166</v>
      </c>
      <c r="BL181" s="16">
        <v>0.753</v>
      </c>
      <c r="CY181" s="3">
        <v>68.12</v>
      </c>
      <c r="CZ181" s="3">
        <f t="shared" si="36"/>
        <v>0.006812</v>
      </c>
      <c r="DA181" s="11">
        <v>0.9884</v>
      </c>
      <c r="DK181" s="12">
        <v>374</v>
      </c>
      <c r="DL181" s="5">
        <f t="shared" si="37"/>
        <v>26.7379679144385</v>
      </c>
      <c r="DM181" s="9">
        <v>2.3619</v>
      </c>
    </row>
    <row r="182" spans="10:117" ht="15">
      <c r="J182" s="6">
        <v>1.86352</v>
      </c>
      <c r="K182" s="6">
        <v>1.43994</v>
      </c>
      <c r="BK182" s="16">
        <v>0.052</v>
      </c>
      <c r="BL182" s="16">
        <v>0.806</v>
      </c>
      <c r="CY182" s="3">
        <v>69.73</v>
      </c>
      <c r="CZ182" s="3">
        <f t="shared" si="36"/>
        <v>0.006973</v>
      </c>
      <c r="DA182" s="11">
        <v>0.9882</v>
      </c>
      <c r="DK182" s="12">
        <v>375</v>
      </c>
      <c r="DL182" s="5">
        <f t="shared" si="37"/>
        <v>26.666666666666664</v>
      </c>
      <c r="DM182" s="9">
        <v>2.3676</v>
      </c>
    </row>
    <row r="183" spans="10:117" ht="15">
      <c r="J183" s="6">
        <v>1.8686</v>
      </c>
      <c r="K183" s="6">
        <v>1.43989</v>
      </c>
      <c r="BK183" s="16">
        <v>0.053</v>
      </c>
      <c r="BL183" s="16">
        <v>0.811</v>
      </c>
      <c r="CY183" s="3">
        <v>71.34</v>
      </c>
      <c r="CZ183" s="3">
        <f t="shared" si="36"/>
        <v>0.007134000000000001</v>
      </c>
      <c r="DA183" s="11">
        <v>0.9881</v>
      </c>
      <c r="DK183" s="12">
        <v>376</v>
      </c>
      <c r="DL183" s="5">
        <f t="shared" si="37"/>
        <v>26.595744680851062</v>
      </c>
      <c r="DM183" s="9">
        <v>2.3736</v>
      </c>
    </row>
    <row r="184" spans="10:117" ht="15">
      <c r="J184" s="6">
        <v>1.87372</v>
      </c>
      <c r="K184" s="6">
        <v>1.43983</v>
      </c>
      <c r="BK184" s="16">
        <v>0.05391</v>
      </c>
      <c r="BL184" s="16">
        <v>0.774</v>
      </c>
      <c r="CY184" s="3">
        <v>73.02</v>
      </c>
      <c r="CZ184" s="3">
        <f t="shared" si="36"/>
        <v>0.0073019999999999995</v>
      </c>
      <c r="DA184" s="11">
        <v>0.9879</v>
      </c>
      <c r="DK184" s="12">
        <v>377</v>
      </c>
      <c r="DL184" s="5">
        <f t="shared" si="37"/>
        <v>26.52519893899204</v>
      </c>
      <c r="DM184" s="9">
        <v>2.3798</v>
      </c>
    </row>
    <row r="185" spans="10:117" ht="15">
      <c r="J185" s="6">
        <v>1.87885</v>
      </c>
      <c r="K185" s="6">
        <v>1.43978</v>
      </c>
      <c r="BK185" s="16">
        <v>0.054</v>
      </c>
      <c r="BL185" s="16">
        <v>0.817</v>
      </c>
      <c r="CY185" s="3">
        <v>74.69</v>
      </c>
      <c r="CZ185" s="3">
        <f t="shared" si="36"/>
        <v>0.007469</v>
      </c>
      <c r="DA185" s="11">
        <v>0.9878</v>
      </c>
      <c r="DK185" s="12">
        <v>378</v>
      </c>
      <c r="DL185" s="5">
        <f t="shared" si="37"/>
        <v>26.455026455026452</v>
      </c>
      <c r="DM185" s="9">
        <v>2.3863</v>
      </c>
    </row>
    <row r="186" spans="10:117" ht="15">
      <c r="J186" s="6">
        <v>1.88402</v>
      </c>
      <c r="K186" s="6">
        <v>1.43972</v>
      </c>
      <c r="BK186" s="16">
        <v>0.055</v>
      </c>
      <c r="BL186" s="16">
        <v>0.822</v>
      </c>
      <c r="CY186" s="3">
        <v>76.44</v>
      </c>
      <c r="CZ186" s="3">
        <f t="shared" si="36"/>
        <v>0.007644</v>
      </c>
      <c r="DA186" s="11">
        <v>0.9875</v>
      </c>
      <c r="DK186" s="12">
        <v>379</v>
      </c>
      <c r="DL186" s="5">
        <f t="shared" si="37"/>
        <v>26.385224274406333</v>
      </c>
      <c r="DM186" s="9">
        <v>2.3931</v>
      </c>
    </row>
    <row r="187" spans="10:117" ht="15">
      <c r="J187" s="6">
        <v>1.88922</v>
      </c>
      <c r="K187" s="6">
        <v>1.43967</v>
      </c>
      <c r="BK187" s="16">
        <v>0.056</v>
      </c>
      <c r="BL187" s="16">
        <v>0.829</v>
      </c>
      <c r="CY187" s="3">
        <v>78.22</v>
      </c>
      <c r="CZ187" s="3">
        <f t="shared" si="36"/>
        <v>0.007821999999999999</v>
      </c>
      <c r="DA187" s="11">
        <v>0.9872</v>
      </c>
      <c r="DK187" s="12">
        <v>380</v>
      </c>
      <c r="DL187" s="5">
        <f t="shared" si="37"/>
        <v>26.31578947368421</v>
      </c>
      <c r="DM187" s="9">
        <v>2.4001</v>
      </c>
    </row>
    <row r="188" spans="10:117" ht="15">
      <c r="J188" s="6">
        <v>1.89444</v>
      </c>
      <c r="K188" s="6">
        <v>1.43961</v>
      </c>
      <c r="BK188" s="16">
        <v>0.05636</v>
      </c>
      <c r="BL188" s="16">
        <v>0.797</v>
      </c>
      <c r="CY188" s="3">
        <v>80.04</v>
      </c>
      <c r="CZ188" s="3">
        <f t="shared" si="36"/>
        <v>0.008004</v>
      </c>
      <c r="DA188" s="11">
        <v>0.9868</v>
      </c>
      <c r="DK188" s="12">
        <v>381</v>
      </c>
      <c r="DL188" s="5">
        <f t="shared" si="37"/>
        <v>26.246719160104988</v>
      </c>
      <c r="DM188" s="9">
        <v>2.4075</v>
      </c>
    </row>
    <row r="189" spans="10:117" ht="15">
      <c r="J189" s="6">
        <v>1.89969</v>
      </c>
      <c r="K189" s="6">
        <v>1.43955</v>
      </c>
      <c r="BK189" s="16">
        <v>0.057</v>
      </c>
      <c r="BL189" s="16">
        <v>0.833</v>
      </c>
      <c r="CY189" s="3">
        <v>81.89</v>
      </c>
      <c r="CZ189" s="3">
        <f t="shared" si="36"/>
        <v>0.008189</v>
      </c>
      <c r="DA189" s="11">
        <v>0.9863</v>
      </c>
      <c r="DK189" s="12">
        <v>382</v>
      </c>
      <c r="DL189" s="5">
        <f t="shared" si="37"/>
        <v>26.17801047120419</v>
      </c>
      <c r="DM189" s="9">
        <v>2.4151</v>
      </c>
    </row>
    <row r="190" spans="10:117" ht="15">
      <c r="J190" s="6">
        <v>1.90497</v>
      </c>
      <c r="K190" s="6">
        <v>1.43949</v>
      </c>
      <c r="BK190" s="16">
        <v>0.058</v>
      </c>
      <c r="BL190" s="16">
        <v>0.843</v>
      </c>
      <c r="CY190" s="3">
        <v>83.83</v>
      </c>
      <c r="CZ190" s="3">
        <f t="shared" si="36"/>
        <v>0.008383</v>
      </c>
      <c r="DA190" s="11">
        <v>0.9859</v>
      </c>
      <c r="DK190" s="12">
        <v>383</v>
      </c>
      <c r="DL190" s="5">
        <f t="shared" si="37"/>
        <v>26.109660574412533</v>
      </c>
      <c r="DM190" s="9">
        <v>2.4231</v>
      </c>
    </row>
    <row r="191" spans="10:117" ht="15">
      <c r="J191" s="6">
        <v>1.91028</v>
      </c>
      <c r="K191" s="6">
        <v>1.43944</v>
      </c>
      <c r="BK191" s="16">
        <v>0.059</v>
      </c>
      <c r="BL191" s="16">
        <v>0.851</v>
      </c>
      <c r="CY191" s="3">
        <v>85.8</v>
      </c>
      <c r="CZ191" s="3">
        <f t="shared" si="36"/>
        <v>0.008579999999999999</v>
      </c>
      <c r="DA191" s="11">
        <v>0.9855</v>
      </c>
      <c r="DK191" s="12">
        <v>384</v>
      </c>
      <c r="DL191" s="5">
        <f t="shared" si="37"/>
        <v>26.041666666666664</v>
      </c>
      <c r="DM191" s="9">
        <v>2.4314</v>
      </c>
    </row>
    <row r="192" spans="10:117" ht="15">
      <c r="J192" s="6">
        <v>1.91562</v>
      </c>
      <c r="K192" s="6">
        <v>1.43938</v>
      </c>
      <c r="BK192" s="16">
        <v>0.05904</v>
      </c>
      <c r="BL192" s="16">
        <v>0.827</v>
      </c>
      <c r="CY192" s="3">
        <v>87.75</v>
      </c>
      <c r="CZ192" s="3">
        <f t="shared" si="36"/>
        <v>0.008775</v>
      </c>
      <c r="DA192" s="11">
        <v>0.9853</v>
      </c>
      <c r="DK192" s="12">
        <v>385</v>
      </c>
      <c r="DL192" s="5">
        <f t="shared" si="37"/>
        <v>25.974025974025974</v>
      </c>
      <c r="DM192" s="9">
        <v>2.4401</v>
      </c>
    </row>
    <row r="193" spans="10:117" ht="15">
      <c r="J193" s="6">
        <v>1.92099</v>
      </c>
      <c r="K193" s="6">
        <v>1.43932</v>
      </c>
      <c r="BK193" s="16">
        <v>0.06</v>
      </c>
      <c r="BL193" s="16">
        <v>0.862</v>
      </c>
      <c r="CY193" s="3">
        <v>89.84</v>
      </c>
      <c r="CZ193" s="3">
        <f t="shared" si="36"/>
        <v>0.008984</v>
      </c>
      <c r="DA193" s="11">
        <v>0.9853</v>
      </c>
      <c r="DK193" s="12">
        <v>386</v>
      </c>
      <c r="DL193" s="5">
        <f t="shared" si="37"/>
        <v>25.906735751295336</v>
      </c>
      <c r="DM193" s="9">
        <v>2.4491</v>
      </c>
    </row>
    <row r="194" spans="10:117" ht="15">
      <c r="J194" s="6">
        <v>1.92639</v>
      </c>
      <c r="K194" s="6">
        <v>1.43926</v>
      </c>
      <c r="BK194" s="16">
        <v>0.06199</v>
      </c>
      <c r="BL194" s="16">
        <v>0.859</v>
      </c>
      <c r="CY194" s="3">
        <v>91.91</v>
      </c>
      <c r="CZ194" s="3">
        <f t="shared" si="36"/>
        <v>0.009191</v>
      </c>
      <c r="DA194" s="11">
        <v>0.9853</v>
      </c>
      <c r="DK194" s="12">
        <v>387</v>
      </c>
      <c r="DL194" s="5">
        <f t="shared" si="37"/>
        <v>25.839793281653748</v>
      </c>
      <c r="DM194" s="9">
        <v>2.4585</v>
      </c>
    </row>
    <row r="195" spans="10:117" ht="15">
      <c r="J195" s="6">
        <v>1.93182</v>
      </c>
      <c r="K195" s="6">
        <v>1.4392</v>
      </c>
      <c r="BK195" s="16">
        <v>0.063358</v>
      </c>
      <c r="BL195" s="16">
        <v>0.879</v>
      </c>
      <c r="CY195" s="3">
        <v>94.07</v>
      </c>
      <c r="CZ195" s="3">
        <f t="shared" si="36"/>
        <v>0.009406999999999999</v>
      </c>
      <c r="DA195" s="11">
        <v>0.9854</v>
      </c>
      <c r="DK195" s="12">
        <v>388</v>
      </c>
      <c r="DL195" s="5">
        <f t="shared" si="37"/>
        <v>25.77319587628866</v>
      </c>
      <c r="DM195" s="9">
        <v>2.4683</v>
      </c>
    </row>
    <row r="196" spans="10:117" ht="15">
      <c r="J196" s="6">
        <v>1.93728</v>
      </c>
      <c r="K196" s="6">
        <v>1.43913</v>
      </c>
      <c r="BK196" s="16">
        <v>0.06526</v>
      </c>
      <c r="BL196" s="16">
        <v>0.902</v>
      </c>
      <c r="CY196" s="3">
        <v>96.26</v>
      </c>
      <c r="CZ196" s="3">
        <f t="shared" si="36"/>
        <v>0.009626000000000001</v>
      </c>
      <c r="DA196" s="11">
        <v>0.9854</v>
      </c>
      <c r="DK196" s="12">
        <v>389</v>
      </c>
      <c r="DL196" s="5">
        <f t="shared" si="37"/>
        <v>25.706940874035986</v>
      </c>
      <c r="DM196" s="9">
        <v>2.4784</v>
      </c>
    </row>
    <row r="197" spans="10:117" ht="15">
      <c r="J197" s="6">
        <v>1.94277</v>
      </c>
      <c r="K197" s="6">
        <v>1.43907</v>
      </c>
      <c r="BK197" s="16">
        <v>0.06701</v>
      </c>
      <c r="BL197" s="16">
        <v>0.927</v>
      </c>
      <c r="CY197" s="3">
        <v>98.48</v>
      </c>
      <c r="CZ197" s="3">
        <f t="shared" si="36"/>
        <v>0.009848</v>
      </c>
      <c r="DA197" s="11">
        <v>0.9854</v>
      </c>
      <c r="DK197" s="12">
        <v>390</v>
      </c>
      <c r="DL197" s="5">
        <f t="shared" si="37"/>
        <v>25.641025641025642</v>
      </c>
      <c r="DM197" s="9">
        <v>2.489</v>
      </c>
    </row>
    <row r="198" spans="10:117" ht="15">
      <c r="J198" s="6">
        <v>1.94829</v>
      </c>
      <c r="K198" s="6">
        <v>1.43901</v>
      </c>
      <c r="BK198" s="16">
        <v>0.06888</v>
      </c>
      <c r="BL198" s="16">
        <v>0.957</v>
      </c>
      <c r="CY198" s="3">
        <v>100.8</v>
      </c>
      <c r="CZ198" s="3">
        <f t="shared" si="36"/>
        <v>0.01008</v>
      </c>
      <c r="DA198" s="11">
        <v>0.9855</v>
      </c>
      <c r="DK198" s="12">
        <v>391</v>
      </c>
      <c r="DL198" s="5">
        <f t="shared" si="37"/>
        <v>25.575447570332482</v>
      </c>
      <c r="DM198" s="9">
        <v>2.4999</v>
      </c>
    </row>
    <row r="199" spans="10:117" ht="15">
      <c r="J199" s="6">
        <v>1.95384</v>
      </c>
      <c r="K199" s="6">
        <v>1.43894</v>
      </c>
      <c r="BK199" s="16">
        <v>0.06985</v>
      </c>
      <c r="BL199" s="16">
        <v>0.975</v>
      </c>
      <c r="CY199" s="3">
        <v>103.1</v>
      </c>
      <c r="CZ199" s="3">
        <f t="shared" si="36"/>
        <v>0.01031</v>
      </c>
      <c r="DA199" s="11">
        <v>0.9853</v>
      </c>
      <c r="DK199" s="12">
        <v>392</v>
      </c>
      <c r="DL199" s="5">
        <f t="shared" si="37"/>
        <v>25.51020408163265</v>
      </c>
      <c r="DM199" s="9">
        <v>2.5113</v>
      </c>
    </row>
    <row r="200" spans="10:117" ht="15">
      <c r="J200" s="6">
        <v>1.95942</v>
      </c>
      <c r="K200" s="6">
        <v>1.43888</v>
      </c>
      <c r="BK200" s="16">
        <v>0.07085</v>
      </c>
      <c r="BL200" s="16">
        <v>0.999</v>
      </c>
      <c r="CY200" s="3">
        <v>105.5</v>
      </c>
      <c r="CZ200" s="3">
        <f aca="true" t="shared" si="38" ref="CZ200:CZ236">CY200/10000</f>
        <v>0.01055</v>
      </c>
      <c r="DA200" s="11">
        <v>0.9849</v>
      </c>
      <c r="DK200" s="12">
        <v>393</v>
      </c>
      <c r="DL200" s="5">
        <f aca="true" t="shared" si="39" ref="DL200:DL263">1/DK200*10000</f>
        <v>25.445292620865143</v>
      </c>
      <c r="DM200" s="9">
        <v>2.523</v>
      </c>
    </row>
    <row r="201" spans="10:117" ht="15">
      <c r="J201" s="6">
        <v>1.96503</v>
      </c>
      <c r="K201" s="6">
        <v>1.43881</v>
      </c>
      <c r="BK201" s="16">
        <v>0.07187</v>
      </c>
      <c r="BL201" s="16">
        <v>1.03</v>
      </c>
      <c r="CY201" s="3">
        <v>108</v>
      </c>
      <c r="CZ201" s="3">
        <f t="shared" si="38"/>
        <v>0.0108</v>
      </c>
      <c r="DA201" s="11">
        <v>0.9843</v>
      </c>
      <c r="DK201" s="12">
        <v>394</v>
      </c>
      <c r="DL201" s="5">
        <f t="shared" si="39"/>
        <v>25.380710659898476</v>
      </c>
      <c r="DM201" s="9">
        <v>2.5351</v>
      </c>
    </row>
    <row r="202" spans="10:117" ht="15">
      <c r="J202" s="6">
        <v>1.97068</v>
      </c>
      <c r="K202" s="6">
        <v>1.43875</v>
      </c>
      <c r="BK202" s="16">
        <v>0.07293</v>
      </c>
      <c r="BL202" s="16">
        <v>1.072</v>
      </c>
      <c r="CY202" s="3">
        <v>110.5</v>
      </c>
      <c r="CZ202" s="3">
        <f t="shared" si="38"/>
        <v>0.01105</v>
      </c>
      <c r="DA202" s="11">
        <v>0.9834</v>
      </c>
      <c r="DK202" s="12">
        <v>395</v>
      </c>
      <c r="DL202" s="5">
        <f t="shared" si="39"/>
        <v>25.31645569620253</v>
      </c>
      <c r="DM202" s="9">
        <v>2.5476</v>
      </c>
    </row>
    <row r="203" spans="10:117" ht="15">
      <c r="J203" s="6">
        <v>1.97636</v>
      </c>
      <c r="K203" s="6">
        <v>1.43868</v>
      </c>
      <c r="BK203" s="16">
        <v>0.07402</v>
      </c>
      <c r="BL203" s="16">
        <v>1.124</v>
      </c>
      <c r="CY203" s="3">
        <v>113</v>
      </c>
      <c r="CZ203" s="3">
        <f t="shared" si="38"/>
        <v>0.0113</v>
      </c>
      <c r="DA203" s="11">
        <v>0.9827</v>
      </c>
      <c r="DK203" s="12">
        <v>396</v>
      </c>
      <c r="DL203" s="5">
        <f t="shared" si="39"/>
        <v>25.252525252525256</v>
      </c>
      <c r="DM203" s="9">
        <v>2.5604</v>
      </c>
    </row>
    <row r="204" spans="10:117" ht="15">
      <c r="J204" s="6">
        <v>1.98207</v>
      </c>
      <c r="K204" s="6">
        <v>1.43861</v>
      </c>
      <c r="BK204" s="16">
        <v>0.07514</v>
      </c>
      <c r="BL204" s="16">
        <v>1.137</v>
      </c>
      <c r="CY204" s="3">
        <v>115.7</v>
      </c>
      <c r="CZ204" s="3">
        <f t="shared" si="38"/>
        <v>0.01157</v>
      </c>
      <c r="DA204" s="11">
        <v>0.9819</v>
      </c>
      <c r="DK204" s="12">
        <v>397</v>
      </c>
      <c r="DL204" s="5">
        <f t="shared" si="39"/>
        <v>25.188916876574307</v>
      </c>
      <c r="DM204" s="9">
        <v>2.5736</v>
      </c>
    </row>
    <row r="205" spans="10:117" ht="15">
      <c r="J205" s="6">
        <v>1.98781</v>
      </c>
      <c r="K205" s="6">
        <v>1.43854</v>
      </c>
      <c r="BK205" s="16">
        <v>0.0763</v>
      </c>
      <c r="BL205" s="16">
        <v>1.156</v>
      </c>
      <c r="CY205" s="3">
        <v>118.4</v>
      </c>
      <c r="CZ205" s="3">
        <f t="shared" si="38"/>
        <v>0.01184</v>
      </c>
      <c r="DA205" s="11">
        <v>0.9813</v>
      </c>
      <c r="DK205" s="12">
        <v>398</v>
      </c>
      <c r="DL205" s="5">
        <f t="shared" si="39"/>
        <v>25.12562814070352</v>
      </c>
      <c r="DM205" s="9">
        <v>2.5871</v>
      </c>
    </row>
    <row r="206" spans="10:117" ht="15">
      <c r="J206" s="6">
        <v>1.99358</v>
      </c>
      <c r="K206" s="6">
        <v>1.43847</v>
      </c>
      <c r="BK206" s="16">
        <v>0.07749</v>
      </c>
      <c r="BL206" s="16">
        <v>1.172</v>
      </c>
      <c r="CY206" s="3">
        <v>121.2</v>
      </c>
      <c r="CZ206" s="3">
        <f t="shared" si="38"/>
        <v>0.01212</v>
      </c>
      <c r="DA206" s="11">
        <v>0.9809</v>
      </c>
      <c r="DK206" s="12">
        <v>399</v>
      </c>
      <c r="DL206" s="5">
        <f t="shared" si="39"/>
        <v>25.062656641604008</v>
      </c>
      <c r="DM206" s="9">
        <v>2.6009</v>
      </c>
    </row>
    <row r="207" spans="10:117" ht="15">
      <c r="J207" s="6">
        <v>1.99939</v>
      </c>
      <c r="K207" s="6">
        <v>1.4384</v>
      </c>
      <c r="BK207" s="16">
        <v>0.07872</v>
      </c>
      <c r="BL207" s="16">
        <v>1.178</v>
      </c>
      <c r="CY207" s="3">
        <v>124</v>
      </c>
      <c r="CZ207" s="3">
        <f t="shared" si="38"/>
        <v>0.0124</v>
      </c>
      <c r="DA207" s="11">
        <v>0.9821</v>
      </c>
      <c r="DK207" s="12">
        <v>400</v>
      </c>
      <c r="DL207" s="5">
        <f t="shared" si="39"/>
        <v>25</v>
      </c>
      <c r="DM207" s="9">
        <v>2.6149</v>
      </c>
    </row>
    <row r="208" spans="10:117" ht="15">
      <c r="J208" s="6">
        <v>2.00523</v>
      </c>
      <c r="K208" s="6">
        <v>1.43833</v>
      </c>
      <c r="BK208" s="16">
        <v>0.07999</v>
      </c>
      <c r="BL208" s="16">
        <v>1.172</v>
      </c>
      <c r="CY208" s="3">
        <v>126.9</v>
      </c>
      <c r="CZ208" s="3">
        <f t="shared" si="38"/>
        <v>0.01269</v>
      </c>
      <c r="DA208" s="11">
        <v>0.9792</v>
      </c>
      <c r="DK208" s="12">
        <v>401</v>
      </c>
      <c r="DL208" s="5">
        <f t="shared" si="39"/>
        <v>24.93765586034913</v>
      </c>
      <c r="DM208" s="9">
        <v>2.6292</v>
      </c>
    </row>
    <row r="209" spans="10:117" ht="15">
      <c r="J209" s="6">
        <v>2.0111</v>
      </c>
      <c r="K209" s="6">
        <v>1.43826</v>
      </c>
      <c r="BK209" s="16">
        <v>0.0813</v>
      </c>
      <c r="BL209" s="16">
        <v>1.167</v>
      </c>
      <c r="CY209" s="3">
        <v>129.8</v>
      </c>
      <c r="CZ209" s="3">
        <f t="shared" si="38"/>
        <v>0.012980000000000002</v>
      </c>
      <c r="DA209" s="11">
        <v>0.9762</v>
      </c>
      <c r="DK209" s="12">
        <v>402</v>
      </c>
      <c r="DL209" s="5">
        <f t="shared" si="39"/>
        <v>24.87562189054726</v>
      </c>
      <c r="DM209" s="9">
        <v>2.6437</v>
      </c>
    </row>
    <row r="210" spans="10:117" ht="15">
      <c r="J210" s="6">
        <v>2.01701</v>
      </c>
      <c r="K210" s="6">
        <v>1.43818</v>
      </c>
      <c r="BK210" s="16">
        <v>0.08266</v>
      </c>
      <c r="BL210" s="16">
        <v>1.168</v>
      </c>
      <c r="CY210" s="3">
        <v>132.9</v>
      </c>
      <c r="CZ210" s="3">
        <f t="shared" si="38"/>
        <v>0.01329</v>
      </c>
      <c r="DA210" s="11">
        <v>0.974</v>
      </c>
      <c r="DK210" s="12">
        <v>403</v>
      </c>
      <c r="DL210" s="5">
        <f t="shared" si="39"/>
        <v>24.81389578163772</v>
      </c>
      <c r="DM210" s="9">
        <v>2.6583</v>
      </c>
    </row>
    <row r="211" spans="10:117" ht="15">
      <c r="J211" s="6">
        <v>2.02295</v>
      </c>
      <c r="K211" s="6">
        <v>1.43811</v>
      </c>
      <c r="BK211" s="16">
        <v>0.08405</v>
      </c>
      <c r="BL211" s="16">
        <v>1.175</v>
      </c>
      <c r="CY211" s="3">
        <v>135.9</v>
      </c>
      <c r="CZ211" s="3">
        <f t="shared" si="38"/>
        <v>0.013590000000000001</v>
      </c>
      <c r="DA211" s="11">
        <v>0.9721</v>
      </c>
      <c r="DK211" s="12">
        <v>404</v>
      </c>
      <c r="DL211" s="5">
        <f t="shared" si="39"/>
        <v>24.752475247524753</v>
      </c>
      <c r="DM211" s="9">
        <v>2.673</v>
      </c>
    </row>
    <row r="212" spans="10:117" ht="15">
      <c r="J212" s="6">
        <v>2.02893</v>
      </c>
      <c r="K212" s="6">
        <v>1.43803</v>
      </c>
      <c r="BK212" s="16">
        <v>0.08551</v>
      </c>
      <c r="BL212" s="16">
        <v>1.195</v>
      </c>
      <c r="CY212" s="3">
        <v>139.2</v>
      </c>
      <c r="CZ212" s="3">
        <f t="shared" si="38"/>
        <v>0.013919999999999998</v>
      </c>
      <c r="DA212" s="11">
        <v>0.9702</v>
      </c>
      <c r="DK212" s="12">
        <v>405</v>
      </c>
      <c r="DL212" s="5">
        <f t="shared" si="39"/>
        <v>24.691358024691358</v>
      </c>
      <c r="DM212" s="9">
        <v>2.6878</v>
      </c>
    </row>
    <row r="213" spans="10:117" ht="15">
      <c r="J213" s="6">
        <v>2.03494</v>
      </c>
      <c r="K213" s="6">
        <v>1.43795</v>
      </c>
      <c r="BK213" s="16">
        <v>0.087</v>
      </c>
      <c r="BL213" s="16">
        <v>1.225</v>
      </c>
      <c r="CY213" s="3">
        <v>142.3</v>
      </c>
      <c r="CZ213" s="3">
        <f t="shared" si="38"/>
        <v>0.014230000000000001</v>
      </c>
      <c r="DA213" s="11">
        <v>0.9683</v>
      </c>
      <c r="DK213" s="12">
        <v>406</v>
      </c>
      <c r="DL213" s="5">
        <f t="shared" si="39"/>
        <v>24.63054187192118</v>
      </c>
      <c r="DM213" s="9">
        <v>2.7025</v>
      </c>
    </row>
    <row r="214" spans="10:117" ht="15">
      <c r="J214" s="6">
        <v>2.04098</v>
      </c>
      <c r="K214" s="6">
        <v>1.43788</v>
      </c>
      <c r="BK214" s="16">
        <v>0.08856</v>
      </c>
      <c r="BL214" s="16">
        <v>1.265</v>
      </c>
      <c r="CY214" s="3">
        <v>145.7</v>
      </c>
      <c r="CZ214" s="3">
        <f t="shared" si="38"/>
        <v>0.01457</v>
      </c>
      <c r="DA214" s="11">
        <v>0.9665</v>
      </c>
      <c r="DK214" s="12">
        <v>407</v>
      </c>
      <c r="DL214" s="5">
        <f t="shared" si="39"/>
        <v>24.570024570024568</v>
      </c>
      <c r="DM214" s="9">
        <v>2.7172</v>
      </c>
    </row>
    <row r="215" spans="10:117" ht="15">
      <c r="J215" s="6">
        <v>2.04706</v>
      </c>
      <c r="K215" s="6">
        <v>1.4378</v>
      </c>
      <c r="BK215" s="16">
        <v>0.09017</v>
      </c>
      <c r="BL215" s="16">
        <v>1.32</v>
      </c>
      <c r="CY215" s="3">
        <v>149</v>
      </c>
      <c r="CZ215" s="3">
        <f t="shared" si="38"/>
        <v>0.0149</v>
      </c>
      <c r="DA215" s="11">
        <v>0.9646</v>
      </c>
      <c r="DK215" s="12">
        <v>408</v>
      </c>
      <c r="DL215" s="5">
        <f t="shared" si="39"/>
        <v>24.509803921568626</v>
      </c>
      <c r="DM215" s="9">
        <v>2.7317</v>
      </c>
    </row>
    <row r="216" spans="10:117" ht="15">
      <c r="J216" s="6">
        <v>2.05318</v>
      </c>
      <c r="K216" s="6">
        <v>1.43772</v>
      </c>
      <c r="BK216" s="16">
        <v>0.09184</v>
      </c>
      <c r="BL216" s="16">
        <v>1.363</v>
      </c>
      <c r="CY216" s="3">
        <v>152.5</v>
      </c>
      <c r="CZ216" s="3">
        <f t="shared" si="38"/>
        <v>0.01525</v>
      </c>
      <c r="DA216" s="11">
        <v>0.9627</v>
      </c>
      <c r="DK216" s="12">
        <v>409</v>
      </c>
      <c r="DL216" s="5">
        <f t="shared" si="39"/>
        <v>24.449877750611247</v>
      </c>
      <c r="DM216" s="9">
        <v>2.746</v>
      </c>
    </row>
    <row r="217" spans="10:117" ht="15">
      <c r="J217" s="6">
        <v>2.05933</v>
      </c>
      <c r="K217" s="6">
        <v>1.43763</v>
      </c>
      <c r="BK217" s="16">
        <v>0.09357</v>
      </c>
      <c r="BL217" s="16">
        <v>1.371</v>
      </c>
      <c r="CY217" s="3">
        <v>156.2</v>
      </c>
      <c r="CZ217" s="3">
        <f t="shared" si="38"/>
        <v>0.015619999999999998</v>
      </c>
      <c r="DA217" s="11">
        <v>0.9608</v>
      </c>
      <c r="DK217" s="12">
        <v>410</v>
      </c>
      <c r="DL217" s="5">
        <f t="shared" si="39"/>
        <v>24.390243902439025</v>
      </c>
      <c r="DM217" s="9">
        <v>2.76</v>
      </c>
    </row>
    <row r="218" spans="10:117" ht="15">
      <c r="J218" s="6">
        <v>2.06552</v>
      </c>
      <c r="K218" s="6">
        <v>1.43755</v>
      </c>
      <c r="BK218" s="16">
        <v>0.09537</v>
      </c>
      <c r="BL218" s="16">
        <v>1.368</v>
      </c>
      <c r="CY218" s="3">
        <v>159.8</v>
      </c>
      <c r="CZ218" s="3">
        <f t="shared" si="38"/>
        <v>0.01598</v>
      </c>
      <c r="DA218" s="11">
        <v>0.9588</v>
      </c>
      <c r="DK218" s="12">
        <v>411</v>
      </c>
      <c r="DL218" s="5">
        <f t="shared" si="39"/>
        <v>24.330900243309003</v>
      </c>
      <c r="DM218" s="9">
        <v>2.7737</v>
      </c>
    </row>
    <row r="219" spans="10:117" ht="15">
      <c r="J219" s="6">
        <v>2.07174</v>
      </c>
      <c r="K219" s="6">
        <v>1.43747</v>
      </c>
      <c r="BK219" s="16">
        <v>0.09724</v>
      </c>
      <c r="BL219" s="16">
        <v>1.372</v>
      </c>
      <c r="CY219" s="3">
        <v>163.4</v>
      </c>
      <c r="CZ219" s="3">
        <f t="shared" si="38"/>
        <v>0.01634</v>
      </c>
      <c r="DA219" s="11">
        <v>0.9568</v>
      </c>
      <c r="DK219" s="12">
        <v>412</v>
      </c>
      <c r="DL219" s="5">
        <f t="shared" si="39"/>
        <v>24.271844660194173</v>
      </c>
      <c r="DM219" s="9">
        <v>2.7869</v>
      </c>
    </row>
    <row r="220" spans="10:117" ht="15">
      <c r="J220" s="6">
        <v>2.078</v>
      </c>
      <c r="K220" s="6">
        <v>1.43738</v>
      </c>
      <c r="BK220" s="16">
        <v>0.09919</v>
      </c>
      <c r="BL220" s="16">
        <v>1.383</v>
      </c>
      <c r="CY220" s="3">
        <v>167.3</v>
      </c>
      <c r="CZ220" s="3">
        <f t="shared" si="38"/>
        <v>0.016730000000000002</v>
      </c>
      <c r="DA220" s="11">
        <v>0.9547</v>
      </c>
      <c r="DK220" s="12">
        <v>413</v>
      </c>
      <c r="DL220" s="5">
        <f t="shared" si="39"/>
        <v>24.213075060532688</v>
      </c>
      <c r="DM220" s="9">
        <v>2.7995</v>
      </c>
    </row>
    <row r="221" spans="10:117" ht="15">
      <c r="J221" s="6">
        <v>3.71583</v>
      </c>
      <c r="K221" s="6">
        <v>1.39824</v>
      </c>
      <c r="BK221" s="16">
        <v>0.1012</v>
      </c>
      <c r="BL221" s="16">
        <v>1.41</v>
      </c>
      <c r="CY221" s="3">
        <v>171.2</v>
      </c>
      <c r="CZ221" s="3">
        <f t="shared" si="38"/>
        <v>0.01712</v>
      </c>
      <c r="DA221" s="11">
        <v>0.9525</v>
      </c>
      <c r="DK221" s="12">
        <v>414</v>
      </c>
      <c r="DL221" s="5">
        <f t="shared" si="39"/>
        <v>24.154589371980673</v>
      </c>
      <c r="DM221" s="9">
        <v>2.8116</v>
      </c>
    </row>
    <row r="222" spans="10:117" ht="15">
      <c r="J222" s="6">
        <v>3.73522</v>
      </c>
      <c r="K222" s="6">
        <v>1.39757</v>
      </c>
      <c r="BK222" s="16">
        <v>0.1033</v>
      </c>
      <c r="BL222" s="16">
        <v>1.475</v>
      </c>
      <c r="CY222" s="3">
        <v>175.1</v>
      </c>
      <c r="CZ222" s="3">
        <f t="shared" si="38"/>
        <v>0.017509999999999998</v>
      </c>
      <c r="DA222" s="11">
        <v>0.9503</v>
      </c>
      <c r="DK222" s="12">
        <v>415</v>
      </c>
      <c r="DL222" s="5">
        <f t="shared" si="39"/>
        <v>24.096385542168676</v>
      </c>
      <c r="DM222" s="9">
        <v>2.823</v>
      </c>
    </row>
    <row r="223" spans="10:117" ht="15">
      <c r="J223" s="6">
        <v>3.75478</v>
      </c>
      <c r="K223" s="6">
        <v>1.39689</v>
      </c>
      <c r="BK223" s="16">
        <v>0.1051</v>
      </c>
      <c r="BL223" s="16">
        <v>1.554</v>
      </c>
      <c r="CY223" s="3">
        <v>179.2</v>
      </c>
      <c r="CZ223" s="3">
        <f t="shared" si="38"/>
        <v>0.01792</v>
      </c>
      <c r="DA223" s="11">
        <v>0.9481</v>
      </c>
      <c r="DK223" s="12">
        <v>416</v>
      </c>
      <c r="DL223" s="5">
        <f t="shared" si="39"/>
        <v>24.03846153846154</v>
      </c>
      <c r="DM223" s="9">
        <v>2.8336</v>
      </c>
    </row>
    <row r="224" spans="10:117" ht="15">
      <c r="J224" s="6">
        <v>3.77454</v>
      </c>
      <c r="K224" s="6">
        <v>1.3962</v>
      </c>
      <c r="BK224" s="16">
        <v>0.1069</v>
      </c>
      <c r="BL224" s="16">
        <v>1.635</v>
      </c>
      <c r="CY224" s="3">
        <v>183.4</v>
      </c>
      <c r="CZ224" s="3">
        <f t="shared" si="38"/>
        <v>0.018340000000000002</v>
      </c>
      <c r="DA224" s="11">
        <v>0.9457</v>
      </c>
      <c r="DK224" s="12">
        <v>417</v>
      </c>
      <c r="DL224" s="5">
        <f t="shared" si="39"/>
        <v>23.980815347721823</v>
      </c>
      <c r="DM224" s="9">
        <v>2.8434</v>
      </c>
    </row>
    <row r="225" spans="10:117" ht="15">
      <c r="J225" s="6">
        <v>3.79448</v>
      </c>
      <c r="K225" s="6">
        <v>1.39549</v>
      </c>
      <c r="BK225" s="16">
        <v>0.1088</v>
      </c>
      <c r="BL225" s="16">
        <v>1.716</v>
      </c>
      <c r="CY225" s="3">
        <v>187.6</v>
      </c>
      <c r="CZ225" s="3">
        <f t="shared" si="38"/>
        <v>0.01876</v>
      </c>
      <c r="DA225" s="11">
        <v>0.9434</v>
      </c>
      <c r="DK225" s="12">
        <v>418</v>
      </c>
      <c r="DL225" s="5">
        <f t="shared" si="39"/>
        <v>23.923444976076553</v>
      </c>
      <c r="DM225" s="9">
        <v>2.8523</v>
      </c>
    </row>
    <row r="226" spans="10:117" ht="15">
      <c r="J226" s="6">
        <v>3.81462</v>
      </c>
      <c r="K226" s="6">
        <v>1.39476</v>
      </c>
      <c r="BK226" s="16">
        <v>0.1107</v>
      </c>
      <c r="BL226" s="16">
        <v>1.766</v>
      </c>
      <c r="CY226" s="3">
        <v>191.9</v>
      </c>
      <c r="CZ226" s="3">
        <f t="shared" si="38"/>
        <v>0.019190000000000002</v>
      </c>
      <c r="DA226" s="11">
        <v>0.9409</v>
      </c>
      <c r="DK226" s="12">
        <v>419</v>
      </c>
      <c r="DL226" s="5">
        <f t="shared" si="39"/>
        <v>23.86634844868735</v>
      </c>
      <c r="DM226" s="9">
        <v>2.8602</v>
      </c>
    </row>
    <row r="227" spans="10:117" ht="15">
      <c r="J227" s="6">
        <v>2.12287</v>
      </c>
      <c r="K227" s="6">
        <v>1.43675</v>
      </c>
      <c r="BK227" s="16">
        <v>0.1127</v>
      </c>
      <c r="BL227" s="16">
        <v>1.739</v>
      </c>
      <c r="CY227" s="3">
        <v>196.5</v>
      </c>
      <c r="CZ227" s="3">
        <f t="shared" si="38"/>
        <v>0.01965</v>
      </c>
      <c r="DA227" s="11">
        <v>0.9384</v>
      </c>
      <c r="DK227" s="12">
        <v>420</v>
      </c>
      <c r="DL227" s="5">
        <f t="shared" si="39"/>
        <v>23.80952380952381</v>
      </c>
      <c r="DM227" s="9">
        <v>2.8671</v>
      </c>
    </row>
    <row r="228" spans="10:117" ht="15">
      <c r="J228" s="6">
        <v>2.12944</v>
      </c>
      <c r="K228" s="6">
        <v>1.43666</v>
      </c>
      <c r="BK228" s="16">
        <v>0.1137</v>
      </c>
      <c r="BL228" s="16">
        <v>1.687</v>
      </c>
      <c r="CY228" s="3">
        <v>200.9</v>
      </c>
      <c r="CZ228" s="3">
        <f t="shared" si="38"/>
        <v>0.02009</v>
      </c>
      <c r="DA228" s="11">
        <v>0.9359</v>
      </c>
      <c r="DK228" s="12">
        <v>421</v>
      </c>
      <c r="DL228" s="5">
        <f t="shared" si="39"/>
        <v>23.752969121140143</v>
      </c>
      <c r="DM228" s="9">
        <v>2.8728</v>
      </c>
    </row>
    <row r="229" spans="10:117" ht="15">
      <c r="J229" s="6">
        <v>2.13604</v>
      </c>
      <c r="K229" s="6">
        <v>1.43656</v>
      </c>
      <c r="BK229" s="16">
        <v>0.1148</v>
      </c>
      <c r="BL229" s="16">
        <v>1.587</v>
      </c>
      <c r="CY229" s="3">
        <v>205.6</v>
      </c>
      <c r="CZ229" s="3">
        <f t="shared" si="38"/>
        <v>0.02056</v>
      </c>
      <c r="DA229" s="11">
        <v>0.9333</v>
      </c>
      <c r="DK229" s="12">
        <v>422</v>
      </c>
      <c r="DL229" s="5">
        <f t="shared" si="39"/>
        <v>23.696682464454977</v>
      </c>
      <c r="DM229" s="9">
        <v>2.8774</v>
      </c>
    </row>
    <row r="230" spans="10:117" ht="15">
      <c r="J230" s="6">
        <v>2.14268</v>
      </c>
      <c r="K230" s="6">
        <v>1.43646</v>
      </c>
      <c r="BK230" s="16">
        <v>0.1159</v>
      </c>
      <c r="BL230" s="16">
        <v>1.513</v>
      </c>
      <c r="CY230" s="3">
        <v>210.5</v>
      </c>
      <c r="CZ230" s="3">
        <f t="shared" si="38"/>
        <v>0.02105</v>
      </c>
      <c r="DA230" s="11">
        <v>0.9307</v>
      </c>
      <c r="DK230" s="12">
        <v>423</v>
      </c>
      <c r="DL230" s="5">
        <f t="shared" si="39"/>
        <v>23.64066193853428</v>
      </c>
      <c r="DM230" s="9">
        <v>2.8807</v>
      </c>
    </row>
    <row r="231" spans="10:117" ht="15">
      <c r="J231" s="6">
        <v>2.14937</v>
      </c>
      <c r="K231" s="6">
        <v>1.43636</v>
      </c>
      <c r="BK231" s="16">
        <v>0.117</v>
      </c>
      <c r="BL231" s="16">
        <v>1.492</v>
      </c>
      <c r="CY231" s="3">
        <v>215.6</v>
      </c>
      <c r="CZ231" s="3">
        <f t="shared" si="38"/>
        <v>0.02156</v>
      </c>
      <c r="DA231" s="11">
        <v>0.9279</v>
      </c>
      <c r="DK231" s="12">
        <v>424</v>
      </c>
      <c r="DL231" s="5">
        <f t="shared" si="39"/>
        <v>23.58490566037736</v>
      </c>
      <c r="DM231" s="9">
        <v>2.8828</v>
      </c>
    </row>
    <row r="232" spans="10:117" ht="15">
      <c r="J232" s="6">
        <v>2.15609</v>
      </c>
      <c r="K232" s="6">
        <v>1.43626</v>
      </c>
      <c r="BK232" s="16">
        <v>0.1181</v>
      </c>
      <c r="BL232" s="16">
        <v>1.567</v>
      </c>
      <c r="CY232" s="3">
        <v>220.6</v>
      </c>
      <c r="CZ232" s="3">
        <f t="shared" si="38"/>
        <v>0.02206</v>
      </c>
      <c r="DA232" s="11">
        <v>0.9252</v>
      </c>
      <c r="DK232" s="12">
        <v>425</v>
      </c>
      <c r="DL232" s="5">
        <f t="shared" si="39"/>
        <v>23.52941176470588</v>
      </c>
      <c r="DM232" s="9">
        <v>2.8836</v>
      </c>
    </row>
    <row r="233" spans="10:117" ht="15">
      <c r="J233" s="6">
        <v>2.16286</v>
      </c>
      <c r="K233" s="6">
        <v>1.43616</v>
      </c>
      <c r="BK233" s="16">
        <v>0.1187</v>
      </c>
      <c r="BL233" s="16">
        <v>1.645</v>
      </c>
      <c r="CY233" s="3">
        <v>225.4</v>
      </c>
      <c r="CZ233" s="3">
        <f t="shared" si="38"/>
        <v>0.02254</v>
      </c>
      <c r="DA233" s="11">
        <v>0.9224</v>
      </c>
      <c r="DK233" s="12">
        <v>426</v>
      </c>
      <c r="DL233" s="5">
        <f t="shared" si="39"/>
        <v>23.474178403755868</v>
      </c>
      <c r="DM233" s="9">
        <v>2.8831</v>
      </c>
    </row>
    <row r="234" spans="10:117" ht="15">
      <c r="J234" s="6">
        <v>2.16967</v>
      </c>
      <c r="K234" s="6">
        <v>1.43605</v>
      </c>
      <c r="BK234" s="16">
        <v>0.1192</v>
      </c>
      <c r="BL234" s="16">
        <v>1.772</v>
      </c>
      <c r="CY234" s="3">
        <v>230.9</v>
      </c>
      <c r="CZ234" s="3">
        <f t="shared" si="38"/>
        <v>0.02309</v>
      </c>
      <c r="DA234" s="11">
        <v>0.9196</v>
      </c>
      <c r="DK234" s="12">
        <v>427</v>
      </c>
      <c r="DL234" s="5">
        <f t="shared" si="39"/>
        <v>23.4192037470726</v>
      </c>
      <c r="DM234" s="9">
        <v>2.8813</v>
      </c>
    </row>
    <row r="235" spans="10:117" ht="15">
      <c r="J235" s="6">
        <v>2.17651</v>
      </c>
      <c r="K235" s="6">
        <v>1.43595</v>
      </c>
      <c r="BK235" s="16">
        <v>0.1198</v>
      </c>
      <c r="BL235" s="16">
        <v>1.919</v>
      </c>
      <c r="CY235" s="3">
        <v>236.2</v>
      </c>
      <c r="CZ235" s="3">
        <f t="shared" si="38"/>
        <v>0.02362</v>
      </c>
      <c r="DA235" s="11">
        <v>0.9168</v>
      </c>
      <c r="DK235" s="12">
        <v>428</v>
      </c>
      <c r="DL235" s="5">
        <f t="shared" si="39"/>
        <v>23.36448598130841</v>
      </c>
      <c r="DM235" s="9">
        <v>2.8782</v>
      </c>
    </row>
    <row r="236" spans="10:117" ht="15">
      <c r="J236" s="6">
        <v>2.1834</v>
      </c>
      <c r="K236" s="6">
        <v>1.43584</v>
      </c>
      <c r="BK236" s="16">
        <v>0.1204</v>
      </c>
      <c r="BL236" s="16">
        <v>2.048</v>
      </c>
      <c r="CY236" s="3">
        <v>241.7</v>
      </c>
      <c r="CZ236" s="3">
        <f t="shared" si="38"/>
        <v>0.02417</v>
      </c>
      <c r="DA236" s="11">
        <v>0.914</v>
      </c>
      <c r="DK236" s="12">
        <v>429</v>
      </c>
      <c r="DL236" s="5">
        <f t="shared" si="39"/>
        <v>23.31002331002331</v>
      </c>
      <c r="DM236" s="9">
        <v>2.8738</v>
      </c>
    </row>
    <row r="237" spans="10:117" ht="15">
      <c r="J237" s="6">
        <v>2.19034</v>
      </c>
      <c r="K237" s="6">
        <v>1.43573</v>
      </c>
      <c r="BK237" s="16">
        <v>0.121</v>
      </c>
      <c r="BL237" s="16">
        <v>2.152</v>
      </c>
      <c r="DK237" s="12">
        <v>430</v>
      </c>
      <c r="DL237" s="5">
        <f t="shared" si="39"/>
        <v>23.25581395348837</v>
      </c>
      <c r="DM237" s="9">
        <v>2.8682</v>
      </c>
    </row>
    <row r="238" spans="10:117" ht="15">
      <c r="J238" s="6">
        <v>2.19731</v>
      </c>
      <c r="K238" s="6">
        <v>1.43562</v>
      </c>
      <c r="BK238" s="16">
        <v>0.1215</v>
      </c>
      <c r="BL238" s="16">
        <v>2.24</v>
      </c>
      <c r="DK238" s="12">
        <v>431</v>
      </c>
      <c r="DL238" s="5">
        <f t="shared" si="39"/>
        <v>23.201856148491878</v>
      </c>
      <c r="DM238" s="9">
        <v>2.8614</v>
      </c>
    </row>
    <row r="239" spans="10:117" ht="15">
      <c r="J239" s="6">
        <v>2.20433</v>
      </c>
      <c r="K239" s="6">
        <v>1.43551</v>
      </c>
      <c r="BK239" s="16">
        <v>0.1228</v>
      </c>
      <c r="BL239" s="16">
        <v>2.332</v>
      </c>
      <c r="DK239" s="12">
        <v>432</v>
      </c>
      <c r="DL239" s="5">
        <f t="shared" si="39"/>
        <v>23.148148148148145</v>
      </c>
      <c r="DM239" s="9">
        <v>2.8536</v>
      </c>
    </row>
    <row r="240" spans="10:117" ht="15">
      <c r="J240" s="6">
        <v>2.21139</v>
      </c>
      <c r="K240" s="6">
        <v>1.43539</v>
      </c>
      <c r="BK240" s="16">
        <v>0.124</v>
      </c>
      <c r="BL240" s="16">
        <v>2.33</v>
      </c>
      <c r="DK240" s="12">
        <v>433</v>
      </c>
      <c r="DL240" s="5">
        <f t="shared" si="39"/>
        <v>23.094688221709006</v>
      </c>
      <c r="DM240" s="9">
        <v>2.8448</v>
      </c>
    </row>
    <row r="241" spans="10:117" ht="15">
      <c r="J241" s="6">
        <v>2.2185</v>
      </c>
      <c r="K241" s="6">
        <v>1.43528</v>
      </c>
      <c r="BK241" s="16">
        <v>0.1252</v>
      </c>
      <c r="BL241" s="16">
        <v>2.292</v>
      </c>
      <c r="DK241" s="12">
        <v>434</v>
      </c>
      <c r="DL241" s="5">
        <f t="shared" si="39"/>
        <v>23.04147465437788</v>
      </c>
      <c r="DM241" s="9">
        <v>2.8352</v>
      </c>
    </row>
    <row r="242" spans="10:117" ht="15">
      <c r="J242" s="6">
        <v>2.22565</v>
      </c>
      <c r="K242" s="6">
        <v>1.43516</v>
      </c>
      <c r="BK242" s="16">
        <v>0.1265</v>
      </c>
      <c r="BL242" s="16">
        <v>2.243</v>
      </c>
      <c r="DK242" s="12">
        <v>435</v>
      </c>
      <c r="DL242" s="5">
        <f t="shared" si="39"/>
        <v>22.988505747126435</v>
      </c>
      <c r="DM242" s="9">
        <v>2.8249</v>
      </c>
    </row>
    <row r="243" spans="10:117" ht="15">
      <c r="J243" s="6">
        <v>2.23285</v>
      </c>
      <c r="K243" s="6">
        <v>1.43504</v>
      </c>
      <c r="BK243" s="16">
        <v>0.1278</v>
      </c>
      <c r="BL243" s="16">
        <v>2.19</v>
      </c>
      <c r="DK243" s="12">
        <v>436</v>
      </c>
      <c r="DL243" s="5">
        <f t="shared" si="39"/>
        <v>22.93577981651376</v>
      </c>
      <c r="DM243" s="9">
        <v>2.8142</v>
      </c>
    </row>
    <row r="244" spans="10:117" ht="15">
      <c r="J244" s="6">
        <v>2.24009</v>
      </c>
      <c r="K244" s="6">
        <v>1.43492</v>
      </c>
      <c r="BK244" s="16">
        <v>0.1291</v>
      </c>
      <c r="BL244" s="16">
        <v>2.14</v>
      </c>
      <c r="DK244" s="12">
        <v>437</v>
      </c>
      <c r="DL244" s="5">
        <f t="shared" si="39"/>
        <v>22.88329519450801</v>
      </c>
      <c r="DM244" s="9">
        <v>2.8033</v>
      </c>
    </row>
    <row r="245" spans="10:117" ht="15">
      <c r="J245" s="6">
        <v>2.24738</v>
      </c>
      <c r="K245" s="6">
        <v>1.4348</v>
      </c>
      <c r="BK245" s="16">
        <v>0.1305</v>
      </c>
      <c r="BL245" s="16">
        <v>2.092</v>
      </c>
      <c r="DK245" s="12">
        <v>438</v>
      </c>
      <c r="DL245" s="5">
        <f t="shared" si="39"/>
        <v>22.831050228310502</v>
      </c>
      <c r="DM245" s="9">
        <v>2.7923</v>
      </c>
    </row>
    <row r="246" spans="10:117" ht="15">
      <c r="J246" s="6">
        <v>2.25471</v>
      </c>
      <c r="K246" s="6">
        <v>1.43468</v>
      </c>
      <c r="BK246" s="16">
        <v>0.1319</v>
      </c>
      <c r="BL246" s="16">
        <v>2.047</v>
      </c>
      <c r="DK246" s="12">
        <v>439</v>
      </c>
      <c r="DL246" s="5">
        <f t="shared" si="39"/>
        <v>22.779043280182233</v>
      </c>
      <c r="DM246" s="9">
        <v>2.7815</v>
      </c>
    </row>
    <row r="247" spans="10:117" ht="15">
      <c r="J247" s="6">
        <v>2.26209</v>
      </c>
      <c r="K247" s="6">
        <v>1.43455</v>
      </c>
      <c r="BK247" s="16">
        <v>0.1333</v>
      </c>
      <c r="BL247" s="16">
        <v>2.006</v>
      </c>
      <c r="DK247" s="12">
        <v>440</v>
      </c>
      <c r="DL247" s="5">
        <f t="shared" si="39"/>
        <v>22.727272727272727</v>
      </c>
      <c r="DM247" s="9">
        <v>2.7712</v>
      </c>
    </row>
    <row r="248" spans="10:117" ht="15">
      <c r="J248" s="6">
        <v>2.26951</v>
      </c>
      <c r="K248" s="6">
        <v>1.43442</v>
      </c>
      <c r="BK248" s="16">
        <v>0.1348</v>
      </c>
      <c r="BL248" s="16">
        <v>1.969</v>
      </c>
      <c r="DK248" s="12">
        <v>441</v>
      </c>
      <c r="DL248" s="5">
        <f t="shared" si="39"/>
        <v>22.675736961451246</v>
      </c>
      <c r="DM248" s="9">
        <v>2.7616</v>
      </c>
    </row>
    <row r="249" spans="10:117" ht="15">
      <c r="J249" s="6">
        <v>2.27699</v>
      </c>
      <c r="K249" s="6">
        <v>1.43429</v>
      </c>
      <c r="BK249" s="16">
        <v>0.1362</v>
      </c>
      <c r="BL249" s="16">
        <v>1.935</v>
      </c>
      <c r="DK249" s="12">
        <v>442</v>
      </c>
      <c r="DL249" s="5">
        <f t="shared" si="39"/>
        <v>22.624434389140273</v>
      </c>
      <c r="DM249" s="9">
        <v>2.753</v>
      </c>
    </row>
    <row r="250" spans="10:117" ht="15">
      <c r="J250" s="6">
        <v>2.28451</v>
      </c>
      <c r="K250" s="6">
        <v>1.43416</v>
      </c>
      <c r="BK250" s="16">
        <v>0.1378</v>
      </c>
      <c r="BL250" s="16">
        <v>1.904</v>
      </c>
      <c r="DK250" s="12">
        <v>443</v>
      </c>
      <c r="DL250" s="5">
        <f t="shared" si="39"/>
        <v>22.57336343115124</v>
      </c>
      <c r="DM250" s="9">
        <v>2.7456</v>
      </c>
    </row>
    <row r="251" spans="10:117" ht="15">
      <c r="J251" s="6">
        <v>2.29208</v>
      </c>
      <c r="K251" s="6">
        <v>1.43403</v>
      </c>
      <c r="BK251" s="16">
        <v>0.1393</v>
      </c>
      <c r="BL251" s="16">
        <v>1.876</v>
      </c>
      <c r="DK251" s="12">
        <v>444</v>
      </c>
      <c r="DL251" s="5">
        <f t="shared" si="39"/>
        <v>22.52252252252252</v>
      </c>
      <c r="DM251" s="9">
        <v>2.7394</v>
      </c>
    </row>
    <row r="252" spans="10:117" ht="15">
      <c r="J252" s="6">
        <v>2.2997</v>
      </c>
      <c r="K252" s="6">
        <v>1.4339</v>
      </c>
      <c r="BK252" s="16">
        <v>0.1409</v>
      </c>
      <c r="BL252" s="16">
        <v>1.85</v>
      </c>
      <c r="DK252" s="12">
        <v>445</v>
      </c>
      <c r="DL252" s="5">
        <f t="shared" si="39"/>
        <v>22.471910112359552</v>
      </c>
      <c r="DM252" s="9">
        <v>2.7347</v>
      </c>
    </row>
    <row r="253" spans="10:117" ht="15">
      <c r="J253" s="6">
        <v>2.30737</v>
      </c>
      <c r="K253" s="6">
        <v>1.43376</v>
      </c>
      <c r="BK253" s="16">
        <v>0.1425</v>
      </c>
      <c r="BL253" s="16">
        <v>1.825</v>
      </c>
      <c r="DK253" s="12">
        <v>446</v>
      </c>
      <c r="DL253" s="5">
        <f t="shared" si="39"/>
        <v>22.42152466367713</v>
      </c>
      <c r="DM253" s="9">
        <v>2.7313</v>
      </c>
    </row>
    <row r="254" spans="10:117" ht="15">
      <c r="J254" s="6">
        <v>2.31509</v>
      </c>
      <c r="K254" s="6">
        <v>1.43362</v>
      </c>
      <c r="BK254" s="16">
        <v>0.1442</v>
      </c>
      <c r="BL254" s="16">
        <v>1.803</v>
      </c>
      <c r="DK254" s="12">
        <v>447</v>
      </c>
      <c r="DL254" s="5">
        <f t="shared" si="39"/>
        <v>22.371364653243848</v>
      </c>
      <c r="DM254" s="9">
        <v>2.7291</v>
      </c>
    </row>
    <row r="255" spans="10:117" ht="15">
      <c r="J255" s="6">
        <v>2.32286</v>
      </c>
      <c r="K255" s="6">
        <v>1.43348</v>
      </c>
      <c r="BK255" s="16">
        <v>0.1459</v>
      </c>
      <c r="BL255" s="16">
        <v>1.783</v>
      </c>
      <c r="DK255" s="12">
        <v>448</v>
      </c>
      <c r="DL255" s="5">
        <f t="shared" si="39"/>
        <v>22.32142857142857</v>
      </c>
      <c r="DM255" s="9">
        <v>2.728</v>
      </c>
    </row>
    <row r="256" spans="10:117" ht="15">
      <c r="J256" s="6">
        <v>2.33068</v>
      </c>
      <c r="K256" s="6">
        <v>1.43334</v>
      </c>
      <c r="BK256" s="16">
        <v>0.1476</v>
      </c>
      <c r="BL256" s="16">
        <v>1.764</v>
      </c>
      <c r="DK256" s="12">
        <v>449</v>
      </c>
      <c r="DL256" s="5">
        <f t="shared" si="39"/>
        <v>22.271714922048996</v>
      </c>
      <c r="DM256" s="9">
        <v>2.7275</v>
      </c>
    </row>
    <row r="257" spans="10:117" ht="15">
      <c r="J257" s="6">
        <v>2.33855</v>
      </c>
      <c r="K257" s="6">
        <v>1.4332</v>
      </c>
      <c r="BK257" s="16">
        <v>0.1494</v>
      </c>
      <c r="BL257" s="16">
        <v>1.747</v>
      </c>
      <c r="DK257" s="12">
        <v>450</v>
      </c>
      <c r="DL257" s="5">
        <f t="shared" si="39"/>
        <v>22.22222222222222</v>
      </c>
      <c r="DM257" s="9">
        <v>2.7273</v>
      </c>
    </row>
    <row r="258" spans="10:117" ht="15">
      <c r="J258" s="6">
        <v>2.34647</v>
      </c>
      <c r="K258" s="6">
        <v>1.43305</v>
      </c>
      <c r="BK258" s="16">
        <v>0.1512</v>
      </c>
      <c r="BL258" s="16">
        <v>1.73</v>
      </c>
      <c r="DK258" s="12">
        <v>451</v>
      </c>
      <c r="DL258" s="5">
        <f t="shared" si="39"/>
        <v>22.172949002217294</v>
      </c>
      <c r="DM258" s="9">
        <v>2.7266</v>
      </c>
    </row>
    <row r="259" spans="10:117" ht="15">
      <c r="J259" s="6">
        <v>2.35444</v>
      </c>
      <c r="K259" s="6">
        <v>1.43291</v>
      </c>
      <c r="BK259" s="16">
        <v>0.1531</v>
      </c>
      <c r="BL259" s="16">
        <v>1.716</v>
      </c>
      <c r="DK259" s="12">
        <v>452</v>
      </c>
      <c r="DL259" s="5">
        <f t="shared" si="39"/>
        <v>22.123893805309734</v>
      </c>
      <c r="DM259" s="9">
        <v>2.7249</v>
      </c>
    </row>
    <row r="260" spans="10:117" ht="15">
      <c r="J260" s="6">
        <v>2.36247</v>
      </c>
      <c r="K260" s="6">
        <v>1.43276</v>
      </c>
      <c r="BK260" s="16">
        <v>0.155</v>
      </c>
      <c r="BL260" s="16">
        <v>1.702</v>
      </c>
      <c r="DK260" s="12">
        <v>453</v>
      </c>
      <c r="DL260" s="5">
        <f t="shared" si="39"/>
        <v>22.075055187637968</v>
      </c>
      <c r="DM260" s="9">
        <v>2.7213</v>
      </c>
    </row>
    <row r="261" spans="10:117" ht="15">
      <c r="J261" s="6">
        <v>2.37055</v>
      </c>
      <c r="K261" s="6">
        <v>1.43261</v>
      </c>
      <c r="BK261" s="16">
        <v>0.159</v>
      </c>
      <c r="BL261" s="16">
        <v>1.676</v>
      </c>
      <c r="DK261" s="12">
        <v>454</v>
      </c>
      <c r="DL261" s="5">
        <f t="shared" si="39"/>
        <v>22.026431718061676</v>
      </c>
      <c r="DM261" s="9">
        <v>2.7151</v>
      </c>
    </row>
    <row r="262" spans="10:117" ht="15">
      <c r="J262" s="6">
        <v>2.37869</v>
      </c>
      <c r="K262" s="6">
        <v>1.43245</v>
      </c>
      <c r="BK262" s="16">
        <v>0.1631</v>
      </c>
      <c r="BL262" s="16">
        <v>1.653</v>
      </c>
      <c r="DK262" s="12">
        <v>455</v>
      </c>
      <c r="DL262" s="5">
        <f t="shared" si="39"/>
        <v>21.978021978021978</v>
      </c>
      <c r="DM262" s="9">
        <v>2.7055</v>
      </c>
    </row>
    <row r="263" spans="10:117" ht="15">
      <c r="J263" s="6">
        <v>2.38688</v>
      </c>
      <c r="K263" s="6">
        <v>1.4323</v>
      </c>
      <c r="BK263" s="16">
        <v>0.1675</v>
      </c>
      <c r="BL263" s="16">
        <v>1.633</v>
      </c>
      <c r="DK263" s="12">
        <v>456</v>
      </c>
      <c r="DL263" s="5">
        <f t="shared" si="39"/>
        <v>21.929824561403507</v>
      </c>
      <c r="DM263" s="9">
        <v>2.6916</v>
      </c>
    </row>
    <row r="264" spans="10:117" ht="15">
      <c r="J264" s="6">
        <v>2.39513</v>
      </c>
      <c r="K264" s="6">
        <v>1.43214</v>
      </c>
      <c r="BK264" s="16">
        <v>0.1722</v>
      </c>
      <c r="BL264" s="16">
        <v>1.616</v>
      </c>
      <c r="DK264" s="12">
        <v>457</v>
      </c>
      <c r="DL264" s="5">
        <f aca="true" t="shared" si="40" ref="DL264:DL327">1/DK264*10000</f>
        <v>21.88183807439825</v>
      </c>
      <c r="DM264" s="9">
        <v>2.6727</v>
      </c>
    </row>
    <row r="265" spans="10:117" ht="15">
      <c r="J265" s="6">
        <v>2.40343</v>
      </c>
      <c r="K265" s="6">
        <v>1.43198</v>
      </c>
      <c r="BK265" s="16">
        <v>0.1771</v>
      </c>
      <c r="BL265" s="16">
        <v>1.6</v>
      </c>
      <c r="DK265" s="12">
        <v>458</v>
      </c>
      <c r="DL265" s="5">
        <f t="shared" si="40"/>
        <v>21.83406113537118</v>
      </c>
      <c r="DM265" s="9">
        <v>2.6481</v>
      </c>
    </row>
    <row r="266" spans="10:117" ht="15">
      <c r="J266" s="6">
        <v>2.41178</v>
      </c>
      <c r="K266" s="6">
        <v>1.43182</v>
      </c>
      <c r="BK266" s="16">
        <v>0.1837</v>
      </c>
      <c r="BL266" s="16">
        <v>1.582</v>
      </c>
      <c r="DK266" s="12">
        <v>459</v>
      </c>
      <c r="DL266" s="5">
        <f t="shared" si="40"/>
        <v>21.786492374727672</v>
      </c>
      <c r="DM266" s="9">
        <v>2.6174</v>
      </c>
    </row>
    <row r="267" spans="10:117" ht="15">
      <c r="J267" s="6">
        <v>2.4202</v>
      </c>
      <c r="K267" s="6">
        <v>1.43166</v>
      </c>
      <c r="BK267" s="16">
        <v>0.1907</v>
      </c>
      <c r="BL267" s="16">
        <v>1.567</v>
      </c>
      <c r="DK267" s="12">
        <v>460</v>
      </c>
      <c r="DL267" s="5">
        <f t="shared" si="40"/>
        <v>21.73913043478261</v>
      </c>
      <c r="DM267" s="9">
        <v>2.5799</v>
      </c>
    </row>
    <row r="268" spans="10:117" ht="15">
      <c r="J268" s="6">
        <v>2.42867</v>
      </c>
      <c r="K268" s="6">
        <v>1.43149</v>
      </c>
      <c r="BK268" s="16">
        <v>0.1984</v>
      </c>
      <c r="BL268" s="16">
        <v>1.554</v>
      </c>
      <c r="DK268" s="12">
        <v>461</v>
      </c>
      <c r="DL268" s="5">
        <f t="shared" si="40"/>
        <v>21.69197396963124</v>
      </c>
      <c r="DM268" s="9">
        <v>2.5355</v>
      </c>
    </row>
    <row r="269" spans="10:117" ht="15">
      <c r="J269" s="6">
        <v>2.4372</v>
      </c>
      <c r="K269" s="6">
        <v>1.43133</v>
      </c>
      <c r="BK269" s="1">
        <v>0.2066</v>
      </c>
      <c r="BL269" s="1">
        <v>1.543</v>
      </c>
      <c r="DK269" s="12">
        <v>462</v>
      </c>
      <c r="DL269" s="5">
        <f t="shared" si="40"/>
        <v>21.645021645021647</v>
      </c>
      <c r="DM269" s="9">
        <v>2.4839</v>
      </c>
    </row>
    <row r="270" spans="10:117" ht="15">
      <c r="J270" s="6">
        <v>2.49858</v>
      </c>
      <c r="K270" s="6">
        <v>1.4301</v>
      </c>
      <c r="BK270" s="9">
        <v>3.846</v>
      </c>
      <c r="BL270" s="9">
        <v>1.395</v>
      </c>
      <c r="DK270" s="12">
        <v>463</v>
      </c>
      <c r="DL270" s="5">
        <f t="shared" si="40"/>
        <v>21.598272138228943</v>
      </c>
      <c r="DM270" s="9">
        <v>2.4252</v>
      </c>
    </row>
    <row r="271" spans="10:117" ht="15">
      <c r="J271" s="6">
        <v>2.5076</v>
      </c>
      <c r="K271" s="6">
        <v>1.42992</v>
      </c>
      <c r="BK271" s="9">
        <v>4.167</v>
      </c>
      <c r="BL271" s="9">
        <v>1.383</v>
      </c>
      <c r="DK271" s="12">
        <v>464</v>
      </c>
      <c r="DL271" s="5">
        <f t="shared" si="40"/>
        <v>21.551724137931036</v>
      </c>
      <c r="DM271" s="9">
        <v>2.3596</v>
      </c>
    </row>
    <row r="272" spans="10:117" ht="15">
      <c r="J272" s="6">
        <v>2.51668</v>
      </c>
      <c r="K272" s="6">
        <v>1.42973</v>
      </c>
      <c r="BK272" s="9">
        <v>4.545</v>
      </c>
      <c r="BL272" s="9">
        <v>1.365</v>
      </c>
      <c r="DK272" s="12">
        <v>465</v>
      </c>
      <c r="DL272" s="5">
        <f t="shared" si="40"/>
        <v>21.50537634408602</v>
      </c>
      <c r="DM272" s="9">
        <v>2.2874</v>
      </c>
    </row>
    <row r="273" spans="10:117" ht="15">
      <c r="J273" s="6">
        <v>2.52582</v>
      </c>
      <c r="K273" s="6">
        <v>1.42954</v>
      </c>
      <c r="BK273" s="9">
        <v>5</v>
      </c>
      <c r="BL273" s="9">
        <v>1.342</v>
      </c>
      <c r="DK273" s="12">
        <v>466</v>
      </c>
      <c r="DL273" s="5">
        <f t="shared" si="40"/>
        <v>21.459227467811157</v>
      </c>
      <c r="DM273" s="9">
        <v>2.2091</v>
      </c>
    </row>
    <row r="274" spans="10:117" ht="15">
      <c r="J274" s="6">
        <v>2.53503</v>
      </c>
      <c r="K274" s="6">
        <v>1.42935</v>
      </c>
      <c r="BK274" s="9">
        <v>5.556</v>
      </c>
      <c r="BL274" s="9">
        <v>1.306</v>
      </c>
      <c r="DK274" s="12">
        <v>467</v>
      </c>
      <c r="DL274" s="5">
        <f t="shared" si="40"/>
        <v>21.413276231263385</v>
      </c>
      <c r="DM274" s="9">
        <v>2.1253</v>
      </c>
    </row>
    <row r="275" spans="10:117" ht="15">
      <c r="J275" s="6">
        <v>2.54431</v>
      </c>
      <c r="K275" s="6">
        <v>1.42916</v>
      </c>
      <c r="BK275" s="9">
        <v>5.882</v>
      </c>
      <c r="BL275" s="9">
        <v>1.278</v>
      </c>
      <c r="DK275" s="12">
        <v>468</v>
      </c>
      <c r="DL275" s="5">
        <f t="shared" si="40"/>
        <v>21.36752136752137</v>
      </c>
      <c r="DM275" s="9">
        <v>2.0368</v>
      </c>
    </row>
    <row r="276" spans="10:117" ht="15">
      <c r="J276" s="6">
        <v>2.55365</v>
      </c>
      <c r="K276" s="6">
        <v>1.42897</v>
      </c>
      <c r="BK276" s="9">
        <v>6.25</v>
      </c>
      <c r="BL276" s="9">
        <v>1.239</v>
      </c>
      <c r="DK276" s="12">
        <v>469</v>
      </c>
      <c r="DL276" s="5">
        <f t="shared" si="40"/>
        <v>21.321961620469082</v>
      </c>
      <c r="DM276" s="9">
        <v>1.9443</v>
      </c>
    </row>
    <row r="277" spans="10:117" ht="15">
      <c r="J277" s="6">
        <v>2.56306</v>
      </c>
      <c r="K277" s="6">
        <v>1.42877</v>
      </c>
      <c r="BK277" s="9">
        <v>6.452</v>
      </c>
      <c r="BL277" s="9">
        <v>1.212</v>
      </c>
      <c r="DK277" s="12">
        <v>470</v>
      </c>
      <c r="DL277" s="5">
        <f t="shared" si="40"/>
        <v>21.27659574468085</v>
      </c>
      <c r="DM277" s="9">
        <v>1.8488</v>
      </c>
    </row>
    <row r="278" spans="10:117" ht="15">
      <c r="J278" s="6">
        <v>2.57254</v>
      </c>
      <c r="K278" s="6">
        <v>1.42857</v>
      </c>
      <c r="BK278" s="9">
        <v>6.667</v>
      </c>
      <c r="BL278" s="9">
        <v>1.175</v>
      </c>
      <c r="DK278" s="12">
        <v>471</v>
      </c>
      <c r="DL278" s="5">
        <f t="shared" si="40"/>
        <v>21.231422505307854</v>
      </c>
      <c r="DM278" s="9">
        <v>1.7513</v>
      </c>
    </row>
    <row r="279" spans="10:117" ht="15">
      <c r="J279" s="6">
        <v>2.58208</v>
      </c>
      <c r="K279" s="6">
        <v>1.42837</v>
      </c>
      <c r="BK279" s="9">
        <v>6.757</v>
      </c>
      <c r="BL279" s="9">
        <v>1.158</v>
      </c>
      <c r="DK279" s="12">
        <v>472</v>
      </c>
      <c r="DL279" s="5">
        <f t="shared" si="40"/>
        <v>21.1864406779661</v>
      </c>
      <c r="DM279" s="9">
        <v>1.6528</v>
      </c>
    </row>
    <row r="280" spans="10:117" ht="15">
      <c r="J280" s="6">
        <v>2.5917</v>
      </c>
      <c r="K280" s="6">
        <v>1.42816</v>
      </c>
      <c r="BK280" s="9">
        <v>6.849</v>
      </c>
      <c r="BL280" s="9">
        <v>1.135</v>
      </c>
      <c r="DK280" s="12">
        <v>473</v>
      </c>
      <c r="DL280" s="5">
        <f t="shared" si="40"/>
        <v>21.141649048625794</v>
      </c>
      <c r="DM280" s="9">
        <v>1.5542</v>
      </c>
    </row>
    <row r="281" spans="10:117" ht="15">
      <c r="J281" s="6">
        <v>2.60139</v>
      </c>
      <c r="K281" s="6">
        <v>1.42796</v>
      </c>
      <c r="BK281" s="9">
        <v>6.944</v>
      </c>
      <c r="BL281" s="9">
        <v>1.107</v>
      </c>
      <c r="DK281" s="12">
        <v>474</v>
      </c>
      <c r="DL281" s="5">
        <f t="shared" si="40"/>
        <v>21.09704641350211</v>
      </c>
      <c r="DM281" s="9">
        <v>1.4566</v>
      </c>
    </row>
    <row r="282" spans="10:117" ht="15">
      <c r="J282" s="6">
        <v>2.61114</v>
      </c>
      <c r="K282" s="6">
        <v>1.42775</v>
      </c>
      <c r="BK282" s="9">
        <v>7.042</v>
      </c>
      <c r="BL282" s="9">
        <v>1.084</v>
      </c>
      <c r="DK282" s="12">
        <v>475</v>
      </c>
      <c r="DL282" s="5">
        <f t="shared" si="40"/>
        <v>21.052631578947366</v>
      </c>
      <c r="DM282" s="9">
        <v>1.3609</v>
      </c>
    </row>
    <row r="283" spans="10:117" ht="15">
      <c r="J283" s="6">
        <v>2.62097</v>
      </c>
      <c r="K283" s="6">
        <v>1.42754</v>
      </c>
      <c r="BK283" s="9">
        <v>7.143</v>
      </c>
      <c r="BL283" s="9">
        <v>1.053</v>
      </c>
      <c r="DK283" s="12">
        <v>476</v>
      </c>
      <c r="DL283" s="5">
        <f t="shared" si="40"/>
        <v>21.008403361344538</v>
      </c>
      <c r="DM283" s="9">
        <v>1.268</v>
      </c>
    </row>
    <row r="284" spans="10:117" ht="15">
      <c r="J284" s="6">
        <v>2.63088</v>
      </c>
      <c r="K284" s="6">
        <v>1.42732</v>
      </c>
      <c r="BK284" s="9">
        <v>7.246</v>
      </c>
      <c r="BL284" s="9">
        <v>1.014</v>
      </c>
      <c r="DK284" s="12">
        <v>477</v>
      </c>
      <c r="DL284" s="5">
        <f t="shared" si="40"/>
        <v>20.964360587002098</v>
      </c>
      <c r="DM284" s="9">
        <v>1.1787</v>
      </c>
    </row>
    <row r="285" spans="10:117" ht="15">
      <c r="J285" s="6">
        <v>2.64085</v>
      </c>
      <c r="K285" s="6">
        <v>1.42711</v>
      </c>
      <c r="BK285" s="9">
        <v>7.353</v>
      </c>
      <c r="BL285" s="9">
        <v>0.9702</v>
      </c>
      <c r="DK285" s="12">
        <v>478</v>
      </c>
      <c r="DL285" s="5">
        <f t="shared" si="40"/>
        <v>20.920502092050206</v>
      </c>
      <c r="DM285" s="9">
        <v>1.0937</v>
      </c>
    </row>
    <row r="286" spans="10:117" ht="15">
      <c r="J286" s="6">
        <v>2.6509</v>
      </c>
      <c r="K286" s="6">
        <v>1.42689</v>
      </c>
      <c r="BK286" s="9">
        <v>7.407</v>
      </c>
      <c r="BL286" s="9">
        <v>0.9488</v>
      </c>
      <c r="DK286" s="12">
        <v>479</v>
      </c>
      <c r="DL286" s="5">
        <f t="shared" si="40"/>
        <v>20.8768267223382</v>
      </c>
      <c r="DM286" s="9">
        <v>1.0137</v>
      </c>
    </row>
    <row r="287" spans="10:117" ht="15">
      <c r="J287" s="6">
        <v>2.66103</v>
      </c>
      <c r="K287" s="6">
        <v>1.42667</v>
      </c>
      <c r="BK287" s="9">
        <v>7.463</v>
      </c>
      <c r="BL287" s="9">
        <v>0.9175</v>
      </c>
      <c r="DK287" s="12">
        <v>480</v>
      </c>
      <c r="DL287" s="5">
        <f t="shared" si="40"/>
        <v>20.833333333333332</v>
      </c>
      <c r="DM287" s="9">
        <v>0.93915</v>
      </c>
    </row>
    <row r="288" spans="10:117" ht="15">
      <c r="J288" s="6">
        <v>2.67123</v>
      </c>
      <c r="K288" s="6">
        <v>1.42645</v>
      </c>
      <c r="BK288" s="9">
        <v>7.519</v>
      </c>
      <c r="BL288" s="9">
        <v>0.8897</v>
      </c>
      <c r="DK288" s="12">
        <v>481</v>
      </c>
      <c r="DL288" s="5">
        <f t="shared" si="40"/>
        <v>20.79002079002079</v>
      </c>
      <c r="DM288" s="9">
        <v>0.87046</v>
      </c>
    </row>
    <row r="289" spans="10:117" ht="15">
      <c r="J289" s="6">
        <v>2.68151</v>
      </c>
      <c r="K289" s="6">
        <v>1.42622</v>
      </c>
      <c r="BK289" s="9">
        <v>7.576</v>
      </c>
      <c r="BL289" s="9">
        <v>0.86</v>
      </c>
      <c r="DK289" s="12">
        <v>482</v>
      </c>
      <c r="DL289" s="5">
        <f t="shared" si="40"/>
        <v>20.74688796680498</v>
      </c>
      <c r="DM289" s="9">
        <v>0.80792</v>
      </c>
    </row>
    <row r="290" spans="10:117" ht="15">
      <c r="J290" s="6">
        <v>2.69187</v>
      </c>
      <c r="K290" s="6">
        <v>1.42599</v>
      </c>
      <c r="BK290" s="9">
        <v>7.634</v>
      </c>
      <c r="BL290" s="9">
        <v>0.8213</v>
      </c>
      <c r="DK290" s="12">
        <v>483</v>
      </c>
      <c r="DL290" s="5">
        <f t="shared" si="40"/>
        <v>20.70393374741201</v>
      </c>
      <c r="DM290" s="9">
        <v>0.75171</v>
      </c>
    </row>
    <row r="291" spans="10:117" ht="15">
      <c r="J291" s="6">
        <v>2.70231</v>
      </c>
      <c r="K291" s="6">
        <v>1.42576</v>
      </c>
      <c r="BK291" s="9">
        <v>7.692</v>
      </c>
      <c r="BL291" s="9">
        <v>0.7719</v>
      </c>
      <c r="DK291" s="12">
        <v>484</v>
      </c>
      <c r="DL291" s="5">
        <f t="shared" si="40"/>
        <v>20.66115702479339</v>
      </c>
      <c r="DM291" s="9">
        <v>0.70191</v>
      </c>
    </row>
    <row r="292" spans="10:117" ht="15">
      <c r="J292" s="6">
        <v>2.71282</v>
      </c>
      <c r="K292" s="6">
        <v>1.42553</v>
      </c>
      <c r="BK292" s="9">
        <v>7.752</v>
      </c>
      <c r="BL292" s="9">
        <v>0.7037</v>
      </c>
      <c r="DK292" s="12">
        <v>485</v>
      </c>
      <c r="DL292" s="5">
        <f t="shared" si="40"/>
        <v>20.61855670103093</v>
      </c>
      <c r="DM292" s="9">
        <v>0.6585</v>
      </c>
    </row>
    <row r="293" spans="10:117" ht="15">
      <c r="J293" s="6">
        <v>2.72342</v>
      </c>
      <c r="K293" s="6">
        <v>1.42529</v>
      </c>
      <c r="BK293" s="9">
        <v>7.813</v>
      </c>
      <c r="BL293" s="9">
        <v>0.6232</v>
      </c>
      <c r="DK293" s="12">
        <v>486</v>
      </c>
      <c r="DL293" s="5">
        <f t="shared" si="40"/>
        <v>20.5761316872428</v>
      </c>
      <c r="DM293" s="9">
        <v>0.62138</v>
      </c>
    </row>
    <row r="294" spans="10:117" ht="15">
      <c r="J294" s="6">
        <v>2.73409</v>
      </c>
      <c r="K294" s="6">
        <v>1.42505</v>
      </c>
      <c r="BK294" s="9">
        <v>7.874</v>
      </c>
      <c r="BL294" s="9">
        <v>0.5456</v>
      </c>
      <c r="DK294" s="12">
        <v>487</v>
      </c>
      <c r="DL294" s="5">
        <f t="shared" si="40"/>
        <v>20.53388090349076</v>
      </c>
      <c r="DM294" s="9">
        <v>0.59038</v>
      </c>
    </row>
    <row r="295" spans="10:117" ht="15">
      <c r="J295" s="6">
        <v>2.74485</v>
      </c>
      <c r="K295" s="6">
        <v>1.42481</v>
      </c>
      <c r="BK295" s="9">
        <v>7.937</v>
      </c>
      <c r="BL295" s="9">
        <v>0.4677</v>
      </c>
      <c r="DK295" s="12">
        <v>488</v>
      </c>
      <c r="DL295" s="5">
        <f t="shared" si="40"/>
        <v>20.491803278688526</v>
      </c>
      <c r="DM295" s="9">
        <v>0.56527</v>
      </c>
    </row>
    <row r="296" spans="10:117" ht="15">
      <c r="J296" s="6">
        <v>2.7557</v>
      </c>
      <c r="K296" s="6">
        <v>1.42457</v>
      </c>
      <c r="BK296" s="9">
        <v>8</v>
      </c>
      <c r="BL296" s="9">
        <v>0.4113</v>
      </c>
      <c r="DK296" s="12">
        <v>489</v>
      </c>
      <c r="DL296" s="5">
        <f t="shared" si="40"/>
        <v>20.449897750511248</v>
      </c>
      <c r="DM296" s="9">
        <v>0.54578</v>
      </c>
    </row>
    <row r="297" spans="10:117" ht="15">
      <c r="J297" s="6">
        <v>2.76663</v>
      </c>
      <c r="K297" s="6">
        <v>1.42432</v>
      </c>
      <c r="BK297" s="9">
        <v>8.065</v>
      </c>
      <c r="BL297" s="9">
        <v>0.3931</v>
      </c>
      <c r="DK297" s="12">
        <v>490</v>
      </c>
      <c r="DL297" s="5">
        <f t="shared" si="40"/>
        <v>20.408163265306126</v>
      </c>
      <c r="DM297" s="9">
        <v>0.53159</v>
      </c>
    </row>
    <row r="298" spans="10:117" ht="15">
      <c r="J298" s="6">
        <v>2.77764</v>
      </c>
      <c r="K298" s="6">
        <v>1.42407</v>
      </c>
      <c r="BK298" s="9">
        <v>8.13</v>
      </c>
      <c r="BL298" s="9">
        <v>0.402</v>
      </c>
      <c r="DK298" s="12">
        <v>491</v>
      </c>
      <c r="DL298" s="5">
        <f t="shared" si="40"/>
        <v>20.36659877800407</v>
      </c>
      <c r="DM298" s="9">
        <v>0.52237</v>
      </c>
    </row>
    <row r="299" spans="10:117" ht="15">
      <c r="J299" s="6">
        <v>2.78874</v>
      </c>
      <c r="K299" s="6">
        <v>1.42382</v>
      </c>
      <c r="BK299" s="9">
        <v>8.197</v>
      </c>
      <c r="BL299" s="9">
        <v>0.4329</v>
      </c>
      <c r="DK299" s="12">
        <v>492</v>
      </c>
      <c r="DL299" s="5">
        <f t="shared" si="40"/>
        <v>20.325203252032523</v>
      </c>
      <c r="DM299" s="9">
        <v>0.51778</v>
      </c>
    </row>
    <row r="300" spans="10:117" ht="15">
      <c r="J300" s="6">
        <v>2.79992</v>
      </c>
      <c r="K300" s="6">
        <v>1.42356</v>
      </c>
      <c r="BK300" s="9">
        <v>8.265</v>
      </c>
      <c r="BL300" s="9">
        <v>0.453</v>
      </c>
      <c r="DK300" s="12">
        <v>493</v>
      </c>
      <c r="DL300" s="5">
        <f t="shared" si="40"/>
        <v>20.28397565922921</v>
      </c>
      <c r="DM300" s="9">
        <v>0.51747</v>
      </c>
    </row>
    <row r="301" spans="10:117" ht="15">
      <c r="J301" s="6">
        <v>2.8112</v>
      </c>
      <c r="K301" s="6">
        <v>1.4233</v>
      </c>
      <c r="BK301" s="9">
        <v>8.333</v>
      </c>
      <c r="BL301" s="9">
        <v>0.46</v>
      </c>
      <c r="DK301" s="12">
        <v>494</v>
      </c>
      <c r="DL301" s="5">
        <f t="shared" si="40"/>
        <v>20.242914979757085</v>
      </c>
      <c r="DM301" s="9">
        <v>0.5211</v>
      </c>
    </row>
    <row r="302" spans="10:117" ht="15">
      <c r="J302" s="6">
        <v>2.82256</v>
      </c>
      <c r="K302" s="6">
        <v>1.42304</v>
      </c>
      <c r="BK302" s="9">
        <v>8.403</v>
      </c>
      <c r="BL302" s="9">
        <v>0.473</v>
      </c>
      <c r="DK302" s="12">
        <v>495</v>
      </c>
      <c r="DL302" s="5">
        <f t="shared" si="40"/>
        <v>20.2020202020202</v>
      </c>
      <c r="DM302" s="9">
        <v>0.5283</v>
      </c>
    </row>
    <row r="303" spans="10:117" ht="15">
      <c r="J303" s="6">
        <v>2.83402</v>
      </c>
      <c r="K303" s="6">
        <v>1.42278</v>
      </c>
      <c r="BK303" s="9">
        <v>8.475</v>
      </c>
      <c r="BL303" s="9">
        <v>0.4746</v>
      </c>
      <c r="DK303" s="12">
        <v>496</v>
      </c>
      <c r="DL303" s="5">
        <f t="shared" si="40"/>
        <v>20.161290322580644</v>
      </c>
      <c r="DM303" s="9">
        <v>0.53875</v>
      </c>
    </row>
    <row r="304" spans="10:117" ht="15">
      <c r="J304" s="6">
        <v>2.84556</v>
      </c>
      <c r="K304" s="6">
        <v>1.42251</v>
      </c>
      <c r="BK304" s="9">
        <v>8.547</v>
      </c>
      <c r="BL304" s="9">
        <v>0.4656</v>
      </c>
      <c r="DK304" s="12">
        <v>497</v>
      </c>
      <c r="DL304" s="5">
        <f t="shared" si="40"/>
        <v>20.12072434607646</v>
      </c>
      <c r="DM304" s="9">
        <v>0.55209</v>
      </c>
    </row>
    <row r="305" spans="10:117" ht="15">
      <c r="J305" s="6">
        <v>2.8572</v>
      </c>
      <c r="K305" s="6">
        <v>1.42224</v>
      </c>
      <c r="BK305" s="9">
        <v>8.621</v>
      </c>
      <c r="BL305" s="9">
        <v>0.4563</v>
      </c>
      <c r="DK305" s="12">
        <v>498</v>
      </c>
      <c r="DL305" s="5">
        <f t="shared" si="40"/>
        <v>20.08032128514056</v>
      </c>
      <c r="DM305" s="9">
        <v>0.56796</v>
      </c>
    </row>
    <row r="306" spans="10:117" ht="15">
      <c r="J306" s="6">
        <v>2.86893</v>
      </c>
      <c r="K306" s="6">
        <v>1.42196</v>
      </c>
      <c r="BK306" s="9">
        <v>8.696</v>
      </c>
      <c r="BL306" s="9">
        <v>0.4309</v>
      </c>
      <c r="DK306" s="12">
        <v>499</v>
      </c>
      <c r="DL306" s="5">
        <f t="shared" si="40"/>
        <v>20.040080160320638</v>
      </c>
      <c r="DM306" s="9">
        <v>0.58599</v>
      </c>
    </row>
    <row r="307" spans="10:117" ht="15">
      <c r="J307" s="6">
        <v>2.88076</v>
      </c>
      <c r="K307" s="6">
        <v>1.42168</v>
      </c>
      <c r="BK307" s="9">
        <v>8.772</v>
      </c>
      <c r="BL307" s="9">
        <v>0.3915</v>
      </c>
      <c r="DK307" s="12">
        <v>500</v>
      </c>
      <c r="DL307" s="5">
        <f t="shared" si="40"/>
        <v>20</v>
      </c>
      <c r="DM307" s="9">
        <v>0.60582</v>
      </c>
    </row>
    <row r="308" spans="10:117" ht="15">
      <c r="J308" s="6">
        <v>2.89268</v>
      </c>
      <c r="K308" s="6">
        <v>1.4214</v>
      </c>
      <c r="BK308" s="9">
        <v>8.85</v>
      </c>
      <c r="BL308" s="9">
        <v>0.3563</v>
      </c>
      <c r="DK308" s="12">
        <v>501</v>
      </c>
      <c r="DL308" s="5">
        <f t="shared" si="40"/>
        <v>19.96007984031936</v>
      </c>
      <c r="DM308" s="9">
        <v>0.62706</v>
      </c>
    </row>
    <row r="309" spans="10:117" ht="15">
      <c r="J309" s="6">
        <v>2.9047</v>
      </c>
      <c r="K309" s="6">
        <v>1.42112</v>
      </c>
      <c r="BK309" s="9">
        <v>8.929</v>
      </c>
      <c r="BL309" s="9">
        <v>0.3705</v>
      </c>
      <c r="DK309" s="12">
        <v>502</v>
      </c>
      <c r="DL309" s="5">
        <f t="shared" si="40"/>
        <v>19.9203187250996</v>
      </c>
      <c r="DM309" s="9">
        <v>0.64933</v>
      </c>
    </row>
    <row r="310" spans="10:117" ht="15">
      <c r="J310" s="6">
        <v>2.91682</v>
      </c>
      <c r="K310" s="6">
        <v>1.42083</v>
      </c>
      <c r="BK310" s="9">
        <v>9.009</v>
      </c>
      <c r="BL310" s="9">
        <v>0.5846</v>
      </c>
      <c r="DK310" s="12">
        <v>503</v>
      </c>
      <c r="DL310" s="5">
        <f t="shared" si="40"/>
        <v>19.880715705765404</v>
      </c>
      <c r="DM310" s="9">
        <v>0.67229</v>
      </c>
    </row>
    <row r="311" spans="10:117" ht="15">
      <c r="J311" s="6">
        <v>2.92904</v>
      </c>
      <c r="K311" s="6">
        <v>1.42054</v>
      </c>
      <c r="BK311" s="9">
        <v>9.091</v>
      </c>
      <c r="BL311" s="9">
        <v>1.043</v>
      </c>
      <c r="DK311" s="12">
        <v>504</v>
      </c>
      <c r="DL311" s="5">
        <f t="shared" si="40"/>
        <v>19.841269841269842</v>
      </c>
      <c r="DM311" s="9">
        <v>0.69559</v>
      </c>
    </row>
    <row r="312" spans="10:117" ht="15">
      <c r="J312" s="6">
        <v>2.94135</v>
      </c>
      <c r="K312" s="6">
        <v>1.42024</v>
      </c>
      <c r="BK312" s="9">
        <v>9.174</v>
      </c>
      <c r="BL312" s="9">
        <v>1.616</v>
      </c>
      <c r="DK312" s="12">
        <v>505</v>
      </c>
      <c r="DL312" s="5">
        <f t="shared" si="40"/>
        <v>19.801980198019802</v>
      </c>
      <c r="DM312" s="9">
        <v>0.71894</v>
      </c>
    </row>
    <row r="313" spans="10:117" ht="15">
      <c r="J313" s="6">
        <v>3.03048</v>
      </c>
      <c r="K313" s="6">
        <v>1.41807</v>
      </c>
      <c r="BK313" s="9">
        <v>9.302</v>
      </c>
      <c r="BL313" s="9">
        <v>2.25</v>
      </c>
      <c r="DK313" s="12">
        <v>506</v>
      </c>
      <c r="DL313" s="5">
        <f t="shared" si="40"/>
        <v>19.76284584980237</v>
      </c>
      <c r="DM313" s="9">
        <v>0.7421</v>
      </c>
    </row>
    <row r="314" spans="10:117" ht="15">
      <c r="J314" s="6">
        <v>3.04365</v>
      </c>
      <c r="K314" s="6">
        <v>1.41774</v>
      </c>
      <c r="BK314" s="9">
        <v>9.524</v>
      </c>
      <c r="BL314" s="9">
        <v>2.76</v>
      </c>
      <c r="DK314" s="12">
        <v>507</v>
      </c>
      <c r="DL314" s="5">
        <f t="shared" si="40"/>
        <v>19.723865877712033</v>
      </c>
      <c r="DM314" s="9">
        <v>0.76487</v>
      </c>
    </row>
    <row r="315" spans="10:117" ht="15">
      <c r="J315" s="6">
        <v>3.05692</v>
      </c>
      <c r="K315" s="6">
        <v>1.41741</v>
      </c>
      <c r="BK315" s="9">
        <v>9.756</v>
      </c>
      <c r="BL315" s="9">
        <v>2.839</v>
      </c>
      <c r="DK315" s="12">
        <v>508</v>
      </c>
      <c r="DL315" s="5">
        <f t="shared" si="40"/>
        <v>19.68503937007874</v>
      </c>
      <c r="DM315" s="9">
        <v>0.7871</v>
      </c>
    </row>
    <row r="316" spans="10:117" ht="15">
      <c r="J316" s="6">
        <v>3.07031</v>
      </c>
      <c r="K316" s="6">
        <v>1.41708</v>
      </c>
      <c r="BK316" s="9">
        <v>10</v>
      </c>
      <c r="BL316" s="9">
        <v>2.694</v>
      </c>
      <c r="DK316" s="12">
        <v>509</v>
      </c>
      <c r="DL316" s="5">
        <f t="shared" si="40"/>
        <v>19.646365422396855</v>
      </c>
      <c r="DM316" s="9">
        <v>0.80868</v>
      </c>
    </row>
    <row r="317" spans="10:117" ht="15">
      <c r="J317" s="6">
        <v>3.08381</v>
      </c>
      <c r="K317" s="6">
        <v>1.41673</v>
      </c>
      <c r="BK317" s="9">
        <v>10.26</v>
      </c>
      <c r="BL317" s="9">
        <v>2.448</v>
      </c>
      <c r="DK317" s="12">
        <v>510</v>
      </c>
      <c r="DL317" s="5">
        <f t="shared" si="40"/>
        <v>19.607843137254903</v>
      </c>
      <c r="DM317" s="9">
        <v>0.82953</v>
      </c>
    </row>
    <row r="318" spans="10:117" ht="15">
      <c r="J318" s="6">
        <v>3.09743</v>
      </c>
      <c r="K318" s="6">
        <v>1.41639</v>
      </c>
      <c r="BK318" s="9">
        <v>10.53</v>
      </c>
      <c r="BL318" s="9">
        <v>2.224</v>
      </c>
      <c r="DK318" s="12">
        <v>511</v>
      </c>
      <c r="DL318" s="5">
        <f t="shared" si="40"/>
        <v>19.569471624266143</v>
      </c>
      <c r="DM318" s="9">
        <v>0.84961</v>
      </c>
    </row>
    <row r="319" spans="10:117" ht="15">
      <c r="J319" s="6">
        <v>3.11117</v>
      </c>
      <c r="K319" s="6">
        <v>1.41604</v>
      </c>
      <c r="BK319" s="9">
        <v>10.81</v>
      </c>
      <c r="BL319" s="9">
        <v>2.038</v>
      </c>
      <c r="DK319" s="12">
        <v>512</v>
      </c>
      <c r="DL319" s="5">
        <f t="shared" si="40"/>
        <v>19.53125</v>
      </c>
      <c r="DM319" s="9">
        <v>0.86889</v>
      </c>
    </row>
    <row r="320" spans="10:117" ht="15">
      <c r="J320" s="6">
        <v>3.12502</v>
      </c>
      <c r="K320" s="6">
        <v>1.41569</v>
      </c>
      <c r="BK320" s="9">
        <v>11.11</v>
      </c>
      <c r="BL320" s="9">
        <v>1.869</v>
      </c>
      <c r="DK320" s="12">
        <v>513</v>
      </c>
      <c r="DL320" s="5">
        <f t="shared" si="40"/>
        <v>19.49317738791423</v>
      </c>
      <c r="DM320" s="9">
        <v>0.88738</v>
      </c>
    </row>
    <row r="321" spans="10:117" ht="15">
      <c r="J321" s="6">
        <v>3.13899</v>
      </c>
      <c r="K321" s="6">
        <v>1.41533</v>
      </c>
      <c r="BK321" s="9">
        <v>11.36</v>
      </c>
      <c r="BL321" s="9">
        <v>1.784</v>
      </c>
      <c r="DK321" s="12">
        <v>514</v>
      </c>
      <c r="DL321" s="5">
        <f t="shared" si="40"/>
        <v>19.45525291828794</v>
      </c>
      <c r="DM321" s="9">
        <v>0.90509</v>
      </c>
    </row>
    <row r="322" spans="10:117" ht="15">
      <c r="J322" s="6">
        <v>3.15309</v>
      </c>
      <c r="K322" s="6">
        <v>1.41496</v>
      </c>
      <c r="BK322" s="9">
        <v>11.63</v>
      </c>
      <c r="BL322" s="9">
        <v>1.69</v>
      </c>
      <c r="DK322" s="12">
        <v>515</v>
      </c>
      <c r="DL322" s="5">
        <f t="shared" si="40"/>
        <v>19.41747572815534</v>
      </c>
      <c r="DM322" s="9">
        <v>0.92203</v>
      </c>
    </row>
    <row r="323" spans="10:117" ht="15">
      <c r="J323" s="6">
        <v>3.1673</v>
      </c>
      <c r="K323" s="6">
        <v>1.41459</v>
      </c>
      <c r="BK323" s="9">
        <v>11.76</v>
      </c>
      <c r="BL323" s="9">
        <v>1.652</v>
      </c>
      <c r="DK323" s="12">
        <v>516</v>
      </c>
      <c r="DL323" s="5">
        <f t="shared" si="40"/>
        <v>19.37984496124031</v>
      </c>
      <c r="DM323" s="9">
        <v>0.93823</v>
      </c>
    </row>
    <row r="324" spans="10:117" ht="15">
      <c r="J324" s="6">
        <v>3.18165</v>
      </c>
      <c r="K324" s="6">
        <v>1.41421</v>
      </c>
      <c r="BK324" s="9">
        <v>11.9</v>
      </c>
      <c r="BL324" s="9">
        <v>1.619</v>
      </c>
      <c r="DK324" s="12">
        <v>517</v>
      </c>
      <c r="DL324" s="5">
        <f t="shared" si="40"/>
        <v>19.342359767891683</v>
      </c>
      <c r="DM324" s="9">
        <v>0.95372</v>
      </c>
    </row>
    <row r="325" spans="10:117" ht="15">
      <c r="J325" s="6">
        <v>3.19611</v>
      </c>
      <c r="K325" s="6">
        <v>1.41383</v>
      </c>
      <c r="BK325" s="9">
        <v>12.05</v>
      </c>
      <c r="BL325" s="9">
        <v>1.615</v>
      </c>
      <c r="DK325" s="12">
        <v>518</v>
      </c>
      <c r="DL325" s="5">
        <f t="shared" si="40"/>
        <v>19.305019305019304</v>
      </c>
      <c r="DM325" s="9">
        <v>0.96854</v>
      </c>
    </row>
    <row r="326" spans="10:117" ht="15">
      <c r="J326" s="6">
        <v>3.21071</v>
      </c>
      <c r="K326" s="6">
        <v>1.41345</v>
      </c>
      <c r="BK326" s="9">
        <v>12.2</v>
      </c>
      <c r="BL326" s="9">
        <v>1.658</v>
      </c>
      <c r="DK326" s="12">
        <v>519</v>
      </c>
      <c r="DL326" s="5">
        <f t="shared" si="40"/>
        <v>19.26782273603083</v>
      </c>
      <c r="DM326" s="9">
        <v>0.9827</v>
      </c>
    </row>
    <row r="327" spans="10:117" ht="15">
      <c r="J327" s="6">
        <v>3.22543</v>
      </c>
      <c r="K327" s="6">
        <v>1.41305</v>
      </c>
      <c r="BK327" s="9">
        <v>12.35</v>
      </c>
      <c r="BL327" s="9">
        <v>1.701</v>
      </c>
      <c r="DK327" s="12">
        <v>520</v>
      </c>
      <c r="DL327" s="5">
        <f t="shared" si="40"/>
        <v>19.230769230769234</v>
      </c>
      <c r="DM327" s="9">
        <v>0.99625</v>
      </c>
    </row>
    <row r="328" spans="10:117" ht="15">
      <c r="J328" s="6">
        <v>3.24028</v>
      </c>
      <c r="K328" s="6">
        <v>1.41265</v>
      </c>
      <c r="BK328" s="9">
        <v>12.5</v>
      </c>
      <c r="BL328" s="9">
        <v>1.753</v>
      </c>
      <c r="DK328" s="12">
        <v>521</v>
      </c>
      <c r="DL328" s="5">
        <f aca="true" t="shared" si="41" ref="DL328:DL391">1/DK328*10000</f>
        <v>19.193857965451055</v>
      </c>
      <c r="DM328" s="9">
        <v>1.0092</v>
      </c>
    </row>
    <row r="329" spans="10:117" ht="15">
      <c r="J329" s="6">
        <v>3.25527</v>
      </c>
      <c r="K329" s="6">
        <v>1.41225</v>
      </c>
      <c r="BK329" s="9">
        <v>12.66</v>
      </c>
      <c r="BL329" s="9">
        <v>1.789</v>
      </c>
      <c r="DK329" s="12">
        <v>522</v>
      </c>
      <c r="DL329" s="5">
        <f t="shared" si="41"/>
        <v>19.157088122605362</v>
      </c>
      <c r="DM329" s="9">
        <v>1.0216</v>
      </c>
    </row>
    <row r="330" spans="10:117" ht="15">
      <c r="J330" s="6">
        <v>3.27038</v>
      </c>
      <c r="K330" s="6">
        <v>1.41184</v>
      </c>
      <c r="BK330" s="9">
        <v>12.82</v>
      </c>
      <c r="BL330" s="9">
        <v>1.811</v>
      </c>
      <c r="DK330" s="12">
        <v>523</v>
      </c>
      <c r="DL330" s="5">
        <f t="shared" si="41"/>
        <v>19.120458891013385</v>
      </c>
      <c r="DM330" s="9">
        <v>1.0336</v>
      </c>
    </row>
    <row r="331" spans="10:117" ht="15">
      <c r="J331" s="6">
        <v>3.28564</v>
      </c>
      <c r="K331" s="6">
        <v>1.41142</v>
      </c>
      <c r="BK331" s="9">
        <v>12.99</v>
      </c>
      <c r="BL331" s="9">
        <v>1.81</v>
      </c>
      <c r="DK331" s="12">
        <v>524</v>
      </c>
      <c r="DL331" s="5">
        <f t="shared" si="41"/>
        <v>19.083969465648853</v>
      </c>
      <c r="DM331" s="9">
        <v>1.045</v>
      </c>
    </row>
    <row r="332" spans="10:117" ht="15">
      <c r="J332" s="6">
        <v>3.30102</v>
      </c>
      <c r="K332" s="6">
        <v>1.411</v>
      </c>
      <c r="BK332" s="9">
        <v>13.16</v>
      </c>
      <c r="BL332" s="9">
        <v>1.779</v>
      </c>
      <c r="DK332" s="12">
        <v>525</v>
      </c>
      <c r="DL332" s="5">
        <f t="shared" si="41"/>
        <v>19.047619047619047</v>
      </c>
      <c r="DM332" s="9">
        <v>1.0559</v>
      </c>
    </row>
    <row r="333" spans="10:117" ht="15">
      <c r="J333" s="6">
        <v>3.31655</v>
      </c>
      <c r="K333" s="6">
        <v>1.41056</v>
      </c>
      <c r="BK333" s="9">
        <v>13.33</v>
      </c>
      <c r="BL333" s="9">
        <v>1.756</v>
      </c>
      <c r="DK333" s="12">
        <v>526</v>
      </c>
      <c r="DL333" s="5">
        <f t="shared" si="41"/>
        <v>19.011406844106464</v>
      </c>
      <c r="DM333" s="9">
        <v>1.0665</v>
      </c>
    </row>
    <row r="334" spans="10:117" ht="15">
      <c r="J334" s="6">
        <v>3.33222</v>
      </c>
      <c r="K334" s="6">
        <v>1.41013</v>
      </c>
      <c r="BK334" s="9">
        <v>13.79</v>
      </c>
      <c r="BL334" s="9">
        <v>1.698</v>
      </c>
      <c r="DK334" s="12">
        <v>527</v>
      </c>
      <c r="DL334" s="5">
        <f t="shared" si="41"/>
        <v>18.975332068311197</v>
      </c>
      <c r="DM334" s="9">
        <v>1.0766</v>
      </c>
    </row>
    <row r="335" spans="10:117" ht="15">
      <c r="J335" s="6">
        <v>3.34803</v>
      </c>
      <c r="K335" s="6">
        <v>1.40968</v>
      </c>
      <c r="BK335" s="9">
        <v>14.29</v>
      </c>
      <c r="BL335" s="9">
        <v>1.643</v>
      </c>
      <c r="DK335" s="12">
        <v>528</v>
      </c>
      <c r="DL335" s="5">
        <f t="shared" si="41"/>
        <v>18.93939393939394</v>
      </c>
      <c r="DM335" s="9">
        <v>1.0863</v>
      </c>
    </row>
    <row r="336" spans="10:117" ht="15">
      <c r="J336" s="6">
        <v>3.36398</v>
      </c>
      <c r="K336" s="6">
        <v>1.40923</v>
      </c>
      <c r="BK336" s="9">
        <v>14.81</v>
      </c>
      <c r="BL336" s="9">
        <v>1.598</v>
      </c>
      <c r="DK336" s="12">
        <v>529</v>
      </c>
      <c r="DL336" s="5">
        <f t="shared" si="41"/>
        <v>18.90359168241966</v>
      </c>
      <c r="DM336" s="9">
        <v>1.0957</v>
      </c>
    </row>
    <row r="337" spans="10:117" ht="15">
      <c r="J337" s="6">
        <v>3.38007</v>
      </c>
      <c r="K337" s="6">
        <v>1.40877</v>
      </c>
      <c r="BK337" s="9">
        <v>15.38</v>
      </c>
      <c r="BL337" s="9">
        <v>1.555</v>
      </c>
      <c r="DK337" s="12">
        <v>530</v>
      </c>
      <c r="DL337" s="5">
        <f t="shared" si="41"/>
        <v>18.867924528301888</v>
      </c>
      <c r="DM337" s="9">
        <v>1.1047</v>
      </c>
    </row>
    <row r="338" spans="10:117" ht="15">
      <c r="J338" s="6">
        <v>3.39632</v>
      </c>
      <c r="K338" s="6">
        <v>1.4083</v>
      </c>
      <c r="BK338" s="9">
        <v>16</v>
      </c>
      <c r="BL338" s="9">
        <v>1.502</v>
      </c>
      <c r="DK338" s="12">
        <v>531</v>
      </c>
      <c r="DL338" s="5">
        <f t="shared" si="41"/>
        <v>18.832391713747644</v>
      </c>
      <c r="DM338" s="9">
        <v>1.1134</v>
      </c>
    </row>
    <row r="339" spans="10:117" ht="15">
      <c r="J339" s="6">
        <v>3.41271</v>
      </c>
      <c r="K339" s="6">
        <v>1.40782</v>
      </c>
      <c r="BK339" s="9">
        <v>16.67</v>
      </c>
      <c r="BL339" s="9">
        <v>1.45</v>
      </c>
      <c r="DK339" s="12">
        <v>532</v>
      </c>
      <c r="DL339" s="5">
        <f t="shared" si="41"/>
        <v>18.796992481203006</v>
      </c>
      <c r="DM339" s="9">
        <v>1.1218</v>
      </c>
    </row>
    <row r="340" spans="10:117" ht="15">
      <c r="J340" s="6">
        <v>3.42925</v>
      </c>
      <c r="K340" s="6">
        <v>1.40734</v>
      </c>
      <c r="BK340" s="9">
        <v>17.24</v>
      </c>
      <c r="BL340" s="9">
        <v>1.401</v>
      </c>
      <c r="DK340" s="12">
        <v>533</v>
      </c>
      <c r="DL340" s="5">
        <f t="shared" si="41"/>
        <v>18.76172607879925</v>
      </c>
      <c r="DM340" s="9">
        <v>1.13</v>
      </c>
    </row>
    <row r="341" spans="10:117" ht="15">
      <c r="J341" s="6">
        <v>3.44594</v>
      </c>
      <c r="K341" s="6">
        <v>1.40684</v>
      </c>
      <c r="BK341" s="9">
        <v>17.86</v>
      </c>
      <c r="BL341" s="9">
        <v>1.337</v>
      </c>
      <c r="DK341" s="12">
        <v>534</v>
      </c>
      <c r="DL341" s="5">
        <f t="shared" si="41"/>
        <v>18.726591760299627</v>
      </c>
      <c r="DM341" s="9">
        <v>1.1378</v>
      </c>
    </row>
    <row r="342" spans="10:117" ht="15">
      <c r="J342" s="6">
        <v>3.46279</v>
      </c>
      <c r="K342" s="6">
        <v>1.40634</v>
      </c>
      <c r="BK342" s="9">
        <v>18.52</v>
      </c>
      <c r="BL342" s="9">
        <v>1.235</v>
      </c>
      <c r="DK342" s="12">
        <v>535</v>
      </c>
      <c r="DL342" s="5">
        <f t="shared" si="41"/>
        <v>18.69158878504673</v>
      </c>
      <c r="DM342" s="9">
        <v>1.1454</v>
      </c>
    </row>
    <row r="343" spans="10:117" ht="15">
      <c r="J343" s="6">
        <v>3.47979</v>
      </c>
      <c r="K343" s="6">
        <v>1.40583</v>
      </c>
      <c r="BK343" s="9">
        <v>18.97</v>
      </c>
      <c r="BL343" s="9">
        <v>1.161</v>
      </c>
      <c r="DK343" s="12">
        <v>536</v>
      </c>
      <c r="DL343" s="5">
        <f t="shared" si="41"/>
        <v>18.65671641791045</v>
      </c>
      <c r="DM343" s="9">
        <v>1.1527</v>
      </c>
    </row>
    <row r="344" spans="10:117" ht="15">
      <c r="J344" s="6">
        <v>3.49695</v>
      </c>
      <c r="K344" s="6">
        <v>1.40531</v>
      </c>
      <c r="BK344" s="9">
        <v>19.23</v>
      </c>
      <c r="BL344" s="9">
        <v>1.05</v>
      </c>
      <c r="DK344" s="12">
        <v>537</v>
      </c>
      <c r="DL344" s="5">
        <f t="shared" si="41"/>
        <v>18.6219739292365</v>
      </c>
      <c r="DM344" s="9">
        <v>1.1599</v>
      </c>
    </row>
    <row r="345" spans="10:117" ht="15">
      <c r="J345" s="6">
        <v>3.51427</v>
      </c>
      <c r="K345" s="6">
        <v>1.40478</v>
      </c>
      <c r="BK345" s="9">
        <v>19.61</v>
      </c>
      <c r="BL345" s="9">
        <v>0.8857</v>
      </c>
      <c r="DK345" s="12">
        <v>538</v>
      </c>
      <c r="DL345" s="5">
        <f t="shared" si="41"/>
        <v>18.587360594795538</v>
      </c>
      <c r="DM345" s="9">
        <v>1.1668</v>
      </c>
    </row>
    <row r="346" spans="10:117" ht="15">
      <c r="J346" s="6">
        <v>3.53175</v>
      </c>
      <c r="K346" s="6">
        <v>1.40424</v>
      </c>
      <c r="BK346" s="9">
        <v>20</v>
      </c>
      <c r="BL346" s="9">
        <v>0.6616</v>
      </c>
      <c r="DK346" s="12">
        <v>539</v>
      </c>
      <c r="DL346" s="5">
        <f t="shared" si="41"/>
        <v>18.55287569573284</v>
      </c>
      <c r="DM346" s="9">
        <v>1.1735</v>
      </c>
    </row>
    <row r="347" spans="10:117" ht="15">
      <c r="J347" s="6">
        <v>3.54939</v>
      </c>
      <c r="K347" s="6">
        <v>1.40369</v>
      </c>
      <c r="BK347" s="9">
        <v>20.41</v>
      </c>
      <c r="BL347" s="9">
        <v>0.5777</v>
      </c>
      <c r="DK347" s="12">
        <v>540</v>
      </c>
      <c r="DL347" s="5">
        <f t="shared" si="41"/>
        <v>18.51851851851852</v>
      </c>
      <c r="DM347" s="9">
        <v>1.18</v>
      </c>
    </row>
    <row r="348" spans="10:117" ht="15">
      <c r="J348" s="6">
        <v>3.5672</v>
      </c>
      <c r="K348" s="6">
        <v>1.40313</v>
      </c>
      <c r="BK348" s="9">
        <v>20.83</v>
      </c>
      <c r="BL348" s="9">
        <v>0.7517</v>
      </c>
      <c r="DK348" s="12">
        <v>541</v>
      </c>
      <c r="DL348" s="5">
        <f t="shared" si="41"/>
        <v>18.484288354898336</v>
      </c>
      <c r="DM348" s="9">
        <v>1.1863</v>
      </c>
    </row>
    <row r="349" spans="10:117" ht="15">
      <c r="J349" s="6">
        <v>3.58517</v>
      </c>
      <c r="K349" s="6">
        <v>1.40256</v>
      </c>
      <c r="BK349" s="9">
        <v>21.05</v>
      </c>
      <c r="BL349" s="9">
        <v>1.002</v>
      </c>
      <c r="DK349" s="12">
        <v>542</v>
      </c>
      <c r="DL349" s="5">
        <f t="shared" si="41"/>
        <v>18.45018450184502</v>
      </c>
      <c r="DM349" s="9">
        <v>1.1924</v>
      </c>
    </row>
    <row r="350" spans="10:117" ht="15">
      <c r="J350" s="6">
        <v>3.60332</v>
      </c>
      <c r="K350" s="6">
        <v>1.40198</v>
      </c>
      <c r="BK350" s="9">
        <v>21.28</v>
      </c>
      <c r="BL350" s="9">
        <v>1.484</v>
      </c>
      <c r="DK350" s="12">
        <v>543</v>
      </c>
      <c r="DL350" s="5">
        <f t="shared" si="41"/>
        <v>18.41620626151013</v>
      </c>
      <c r="DM350" s="9">
        <v>1.1984</v>
      </c>
    </row>
    <row r="351" spans="10:117" ht="15">
      <c r="J351" s="6">
        <v>3.62163</v>
      </c>
      <c r="K351" s="6">
        <v>1.40138</v>
      </c>
      <c r="BK351" s="9">
        <v>21.74</v>
      </c>
      <c r="BL351" s="9">
        <v>2.308</v>
      </c>
      <c r="DK351" s="12">
        <v>544</v>
      </c>
      <c r="DL351" s="5">
        <f t="shared" si="41"/>
        <v>18.38235294117647</v>
      </c>
      <c r="DM351" s="9">
        <v>1.2042</v>
      </c>
    </row>
    <row r="352" spans="10:117" ht="15">
      <c r="J352" s="6">
        <v>3.64102</v>
      </c>
      <c r="K352" s="6">
        <v>1.40078</v>
      </c>
      <c r="BK352" s="9">
        <v>22.73</v>
      </c>
      <c r="BL352" s="9">
        <v>2.936</v>
      </c>
      <c r="DK352" s="12">
        <v>545</v>
      </c>
      <c r="DL352" s="5">
        <f t="shared" si="41"/>
        <v>18.34862385321101</v>
      </c>
      <c r="DM352" s="9">
        <v>1.2099</v>
      </c>
    </row>
    <row r="353" spans="10:117" ht="15">
      <c r="J353" s="6">
        <v>3.65878</v>
      </c>
      <c r="K353" s="6">
        <v>1.40016</v>
      </c>
      <c r="BK353" s="9">
        <v>23.81</v>
      </c>
      <c r="BL353" s="9">
        <v>2.912</v>
      </c>
      <c r="DK353" s="12">
        <v>546</v>
      </c>
      <c r="DL353" s="5">
        <f t="shared" si="41"/>
        <v>18.315018315018314</v>
      </c>
      <c r="DM353" s="9">
        <v>1.2154</v>
      </c>
    </row>
    <row r="354" spans="10:117" ht="15">
      <c r="J354" s="6">
        <v>3.67762</v>
      </c>
      <c r="K354" s="6">
        <v>1.39953</v>
      </c>
      <c r="BK354" s="9">
        <v>25</v>
      </c>
      <c r="BL354" s="9">
        <v>2.739</v>
      </c>
      <c r="DK354" s="12">
        <v>547</v>
      </c>
      <c r="DL354" s="5">
        <f t="shared" si="41"/>
        <v>18.281535648994517</v>
      </c>
      <c r="DM354" s="9">
        <v>1.2208</v>
      </c>
    </row>
    <row r="355" spans="10:117" ht="15">
      <c r="J355" s="6">
        <v>3.69663</v>
      </c>
      <c r="K355" s="6">
        <v>1.39889</v>
      </c>
      <c r="BK355" s="9">
        <v>26.67</v>
      </c>
      <c r="BL355" s="9">
        <v>2.537</v>
      </c>
      <c r="DK355" s="12">
        <v>548</v>
      </c>
      <c r="DL355" s="5">
        <f t="shared" si="41"/>
        <v>18.248175182481752</v>
      </c>
      <c r="DM355" s="9">
        <v>1.2261</v>
      </c>
    </row>
    <row r="356" spans="10:117" ht="15">
      <c r="J356" s="6">
        <v>3.83495</v>
      </c>
      <c r="K356" s="6">
        <v>1.39402</v>
      </c>
      <c r="BK356" s="9">
        <v>28.57</v>
      </c>
      <c r="BL356" s="9">
        <v>2.388</v>
      </c>
      <c r="DK356" s="12">
        <v>549</v>
      </c>
      <c r="DL356" s="5">
        <f t="shared" si="41"/>
        <v>18.214936247723134</v>
      </c>
      <c r="DM356" s="9">
        <v>1.2312</v>
      </c>
    </row>
    <row r="357" spans="10:117" ht="15">
      <c r="J357" s="6">
        <v>3.85548</v>
      </c>
      <c r="K357" s="6">
        <v>1.39327</v>
      </c>
      <c r="BK357" s="9">
        <v>30.77</v>
      </c>
      <c r="BL357" s="9">
        <v>2.284</v>
      </c>
      <c r="DK357" s="12">
        <v>550</v>
      </c>
      <c r="DL357" s="5">
        <f t="shared" si="41"/>
        <v>18.181818181818183</v>
      </c>
      <c r="DM357" s="9">
        <v>1.2362</v>
      </c>
    </row>
    <row r="358" spans="10:117" ht="15">
      <c r="J358" s="6">
        <v>3.8762</v>
      </c>
      <c r="K358" s="6">
        <v>1.3925</v>
      </c>
      <c r="BK358" s="9">
        <v>33.33</v>
      </c>
      <c r="BL358" s="9">
        <v>2.21</v>
      </c>
      <c r="DK358" s="12">
        <v>551</v>
      </c>
      <c r="DL358" s="5">
        <f t="shared" si="41"/>
        <v>18.148820326678766</v>
      </c>
      <c r="DM358" s="9">
        <v>1.2411</v>
      </c>
    </row>
    <row r="359" spans="10:117" ht="15">
      <c r="J359" s="6">
        <v>3.89713</v>
      </c>
      <c r="K359" s="6">
        <v>1.39171</v>
      </c>
      <c r="BK359" s="9">
        <v>36.36</v>
      </c>
      <c r="BL359" s="9">
        <v>2.147</v>
      </c>
      <c r="DK359" s="12">
        <v>552</v>
      </c>
      <c r="DL359" s="5">
        <f t="shared" si="41"/>
        <v>18.115942028985508</v>
      </c>
      <c r="DM359" s="9">
        <v>1.246</v>
      </c>
    </row>
    <row r="360" spans="10:117" ht="15">
      <c r="J360" s="6">
        <v>3.91826</v>
      </c>
      <c r="K360" s="6">
        <v>1.3909</v>
      </c>
      <c r="BK360" s="9">
        <v>40</v>
      </c>
      <c r="BL360" s="9">
        <v>2.1</v>
      </c>
      <c r="DK360" s="12">
        <v>553</v>
      </c>
      <c r="DL360" s="5">
        <f t="shared" si="41"/>
        <v>18.083182640144663</v>
      </c>
      <c r="DM360" s="9">
        <v>1.2507</v>
      </c>
    </row>
    <row r="361" spans="10:117" ht="15">
      <c r="J361" s="6">
        <v>3.93959</v>
      </c>
      <c r="K361" s="6">
        <v>1.39008</v>
      </c>
      <c r="DK361" s="12">
        <v>554</v>
      </c>
      <c r="DL361" s="5">
        <f t="shared" si="41"/>
        <v>18.050541516245488</v>
      </c>
      <c r="DM361" s="9">
        <v>1.2553</v>
      </c>
    </row>
    <row r="362" spans="10:117" ht="15">
      <c r="J362" s="6">
        <v>3.96114</v>
      </c>
      <c r="K362" s="6">
        <v>1.38924</v>
      </c>
      <c r="DK362" s="12">
        <v>555</v>
      </c>
      <c r="DL362" s="5">
        <f t="shared" si="41"/>
        <v>18.01801801801802</v>
      </c>
      <c r="DM362" s="9">
        <v>1.2598</v>
      </c>
    </row>
    <row r="363" spans="10:117" ht="15">
      <c r="J363" s="6">
        <v>3.98289</v>
      </c>
      <c r="K363" s="6">
        <v>1.38838</v>
      </c>
      <c r="DK363" s="12">
        <v>556</v>
      </c>
      <c r="DL363" s="5">
        <f t="shared" si="41"/>
        <v>17.98561151079137</v>
      </c>
      <c r="DM363" s="9">
        <v>1.2642</v>
      </c>
    </row>
    <row r="364" spans="10:117" ht="15">
      <c r="J364" s="6">
        <v>4.00486</v>
      </c>
      <c r="K364" s="6">
        <v>1.3875</v>
      </c>
      <c r="DK364" s="12">
        <v>557</v>
      </c>
      <c r="DL364" s="5">
        <f t="shared" si="41"/>
        <v>17.953321364452425</v>
      </c>
      <c r="DM364" s="9">
        <v>1.2686</v>
      </c>
    </row>
    <row r="365" spans="10:117" ht="15">
      <c r="J365" s="6">
        <v>4.02704</v>
      </c>
      <c r="K365" s="6">
        <v>1.38661</v>
      </c>
      <c r="DK365" s="12">
        <v>558</v>
      </c>
      <c r="DL365" s="5">
        <f t="shared" si="41"/>
        <v>17.921146953405017</v>
      </c>
      <c r="DM365" s="9">
        <v>1.2728</v>
      </c>
    </row>
    <row r="366" spans="10:117" ht="15">
      <c r="J366" s="6">
        <v>4.04944</v>
      </c>
      <c r="K366" s="6">
        <v>1.38569</v>
      </c>
      <c r="DK366" s="12">
        <v>559</v>
      </c>
      <c r="DL366" s="5">
        <f t="shared" si="41"/>
        <v>17.88908765652952</v>
      </c>
      <c r="DM366" s="9">
        <v>1.277</v>
      </c>
    </row>
    <row r="367" spans="10:117" ht="15">
      <c r="J367" s="6">
        <v>4.07206</v>
      </c>
      <c r="K367" s="6">
        <v>1.38475</v>
      </c>
      <c r="DK367" s="12">
        <v>560</v>
      </c>
      <c r="DL367" s="5">
        <f t="shared" si="41"/>
        <v>17.857142857142858</v>
      </c>
      <c r="DM367" s="9">
        <v>1.2812</v>
      </c>
    </row>
    <row r="368" spans="10:117" ht="15">
      <c r="J368" s="6">
        <v>4.09491</v>
      </c>
      <c r="K368" s="6">
        <v>1.38379</v>
      </c>
      <c r="DK368" s="12">
        <v>561</v>
      </c>
      <c r="DL368" s="5">
        <f t="shared" si="41"/>
        <v>17.825311942959</v>
      </c>
      <c r="DM368" s="9">
        <v>1.2852</v>
      </c>
    </row>
    <row r="369" spans="10:117" ht="15">
      <c r="J369" s="6">
        <v>4.11798</v>
      </c>
      <c r="K369" s="6">
        <v>1.38281</v>
      </c>
      <c r="DK369" s="12">
        <v>562</v>
      </c>
      <c r="DL369" s="5">
        <f t="shared" si="41"/>
        <v>17.793594306049823</v>
      </c>
      <c r="DM369" s="9">
        <v>1.2892</v>
      </c>
    </row>
    <row r="370" spans="10:117" ht="15">
      <c r="J370" s="6">
        <v>4.14127</v>
      </c>
      <c r="K370" s="6">
        <v>1.38181</v>
      </c>
      <c r="DK370" s="12">
        <v>563</v>
      </c>
      <c r="DL370" s="5">
        <f t="shared" si="41"/>
        <v>17.761989342806395</v>
      </c>
      <c r="DM370" s="9">
        <v>1.2932</v>
      </c>
    </row>
    <row r="371" spans="10:117" ht="15">
      <c r="J371" s="6">
        <v>4.1648</v>
      </c>
      <c r="K371" s="6">
        <v>1.38078</v>
      </c>
      <c r="DK371" s="12">
        <v>564</v>
      </c>
      <c r="DL371" s="5">
        <f t="shared" si="41"/>
        <v>17.73049645390071</v>
      </c>
      <c r="DM371" s="9">
        <v>1.297</v>
      </c>
    </row>
    <row r="372" spans="10:117" ht="15">
      <c r="J372" s="6">
        <v>4.18856</v>
      </c>
      <c r="K372" s="6">
        <v>1.37973</v>
      </c>
      <c r="DK372" s="12">
        <v>565</v>
      </c>
      <c r="DL372" s="5">
        <f t="shared" si="41"/>
        <v>17.699115044247787</v>
      </c>
      <c r="DM372" s="9">
        <v>1.3008</v>
      </c>
    </row>
    <row r="373" spans="10:117" ht="15">
      <c r="J373" s="6">
        <v>4.21256</v>
      </c>
      <c r="K373" s="6">
        <v>1.37866</v>
      </c>
      <c r="DK373" s="12">
        <v>566</v>
      </c>
      <c r="DL373" s="5">
        <f t="shared" si="41"/>
        <v>17.6678445229682</v>
      </c>
      <c r="DM373" s="9">
        <v>1.3046</v>
      </c>
    </row>
    <row r="374" spans="10:117" ht="15">
      <c r="J374" s="6">
        <v>4.23679</v>
      </c>
      <c r="K374" s="6">
        <v>1.37756</v>
      </c>
      <c r="DK374" s="12">
        <v>567</v>
      </c>
      <c r="DL374" s="5">
        <f t="shared" si="41"/>
        <v>17.636684303350968</v>
      </c>
      <c r="DM374" s="9">
        <v>1.3083</v>
      </c>
    </row>
    <row r="375" spans="10:117" ht="15">
      <c r="J375" s="6">
        <v>4.26127</v>
      </c>
      <c r="K375" s="6">
        <v>1.37644</v>
      </c>
      <c r="DK375" s="12">
        <v>568</v>
      </c>
      <c r="DL375" s="5">
        <f t="shared" si="41"/>
        <v>17.6056338028169</v>
      </c>
      <c r="DM375" s="9">
        <v>1.312</v>
      </c>
    </row>
    <row r="376" spans="10:117" ht="15">
      <c r="J376" s="6">
        <v>4.28599</v>
      </c>
      <c r="K376" s="6">
        <v>1.37529</v>
      </c>
      <c r="DK376" s="12">
        <v>569</v>
      </c>
      <c r="DL376" s="5">
        <f t="shared" si="41"/>
        <v>17.57469244288225</v>
      </c>
      <c r="DM376" s="9">
        <v>1.3156</v>
      </c>
    </row>
    <row r="377" spans="10:117" ht="15">
      <c r="J377" s="6">
        <v>4.31096</v>
      </c>
      <c r="K377" s="6">
        <v>1.37411</v>
      </c>
      <c r="DK377" s="12">
        <v>570</v>
      </c>
      <c r="DL377" s="5">
        <f t="shared" si="41"/>
        <v>17.54385964912281</v>
      </c>
      <c r="DM377" s="9">
        <v>1.3191</v>
      </c>
    </row>
    <row r="378" spans="10:117" ht="15">
      <c r="J378" s="6">
        <v>4.33617</v>
      </c>
      <c r="K378" s="6">
        <v>1.37291</v>
      </c>
      <c r="DK378" s="12">
        <v>571</v>
      </c>
      <c r="DL378" s="5">
        <f t="shared" si="41"/>
        <v>17.513134851138354</v>
      </c>
      <c r="DM378" s="9">
        <v>1.3227</v>
      </c>
    </row>
    <row r="379" spans="10:117" ht="15">
      <c r="J379" s="6">
        <v>4.36164</v>
      </c>
      <c r="K379" s="6">
        <v>1.37168</v>
      </c>
      <c r="DK379" s="12">
        <v>572</v>
      </c>
      <c r="DL379" s="5">
        <f t="shared" si="41"/>
        <v>17.482517482517483</v>
      </c>
      <c r="DM379" s="9">
        <v>1.3262</v>
      </c>
    </row>
    <row r="380" spans="10:117" ht="15">
      <c r="J380" s="6">
        <v>4.38737</v>
      </c>
      <c r="K380" s="6">
        <v>1.37042</v>
      </c>
      <c r="DK380" s="12">
        <v>573</v>
      </c>
      <c r="DL380" s="5">
        <f t="shared" si="41"/>
        <v>17.452006980802793</v>
      </c>
      <c r="DM380" s="9">
        <v>1.3296</v>
      </c>
    </row>
    <row r="381" spans="10:117" ht="15">
      <c r="J381" s="6">
        <v>4.41335</v>
      </c>
      <c r="K381" s="6">
        <v>1.36913</v>
      </c>
      <c r="DK381" s="12">
        <v>574</v>
      </c>
      <c r="DL381" s="5">
        <f t="shared" si="41"/>
        <v>17.421602787456447</v>
      </c>
      <c r="DM381" s="9">
        <v>1.333</v>
      </c>
    </row>
    <row r="382" spans="10:117" ht="15">
      <c r="J382" s="6">
        <v>4.43959</v>
      </c>
      <c r="K382" s="6">
        <v>1.36781</v>
      </c>
      <c r="DK382" s="12">
        <v>575</v>
      </c>
      <c r="DL382" s="5">
        <f t="shared" si="41"/>
        <v>17.391304347826086</v>
      </c>
      <c r="DM382" s="9">
        <v>1.3364</v>
      </c>
    </row>
    <row r="383" spans="10:117" ht="15">
      <c r="J383" s="6">
        <v>4.4661</v>
      </c>
      <c r="K383" s="6">
        <v>1.36645</v>
      </c>
      <c r="DK383" s="12">
        <v>576</v>
      </c>
      <c r="DL383" s="5">
        <f t="shared" si="41"/>
        <v>17.36111111111111</v>
      </c>
      <c r="DM383" s="9">
        <v>1.3397</v>
      </c>
    </row>
    <row r="384" spans="10:117" ht="15">
      <c r="J384" s="6">
        <v>4.49287</v>
      </c>
      <c r="K384" s="6">
        <v>1.36507</v>
      </c>
      <c r="DK384" s="12">
        <v>577</v>
      </c>
      <c r="DL384" s="5">
        <f t="shared" si="41"/>
        <v>17.33102253032929</v>
      </c>
      <c r="DM384" s="9">
        <v>1.3431</v>
      </c>
    </row>
    <row r="385" spans="10:117" ht="15">
      <c r="J385" s="6">
        <v>4.51991</v>
      </c>
      <c r="K385" s="6">
        <v>1.36365</v>
      </c>
      <c r="DK385" s="12">
        <v>578</v>
      </c>
      <c r="DL385" s="5">
        <f t="shared" si="41"/>
        <v>17.301038062283737</v>
      </c>
      <c r="DM385" s="9">
        <v>1.3463</v>
      </c>
    </row>
    <row r="386" spans="10:117" ht="15">
      <c r="J386" s="6">
        <v>4.54723</v>
      </c>
      <c r="K386" s="6">
        <v>1.3622</v>
      </c>
      <c r="DK386" s="12">
        <v>579</v>
      </c>
      <c r="DL386" s="5">
        <f t="shared" si="41"/>
        <v>17.271157167530223</v>
      </c>
      <c r="DM386" s="9">
        <v>1.3496</v>
      </c>
    </row>
    <row r="387" spans="10:117" ht="15">
      <c r="J387" s="6">
        <v>4.57482</v>
      </c>
      <c r="K387" s="6">
        <v>1.36072</v>
      </c>
      <c r="DK387" s="12">
        <v>580</v>
      </c>
      <c r="DL387" s="5">
        <f t="shared" si="41"/>
        <v>17.241379310344826</v>
      </c>
      <c r="DM387" s="9">
        <v>1.3528</v>
      </c>
    </row>
    <row r="388" spans="10:117" ht="15">
      <c r="J388" s="6">
        <v>4.60269</v>
      </c>
      <c r="K388" s="6">
        <v>1.3592</v>
      </c>
      <c r="DK388" s="12">
        <v>581</v>
      </c>
      <c r="DL388" s="5">
        <f t="shared" si="41"/>
        <v>17.21170395869191</v>
      </c>
      <c r="DM388" s="9">
        <v>1.356</v>
      </c>
    </row>
    <row r="389" spans="10:117" ht="15">
      <c r="J389" s="6">
        <v>4.63084</v>
      </c>
      <c r="K389" s="6">
        <v>1.35764</v>
      </c>
      <c r="DK389" s="12">
        <v>582</v>
      </c>
      <c r="DL389" s="5">
        <f t="shared" si="41"/>
        <v>17.18213058419244</v>
      </c>
      <c r="DM389" s="9">
        <v>1.3592</v>
      </c>
    </row>
    <row r="390" spans="10:117" ht="15">
      <c r="J390" s="6">
        <v>4.65928</v>
      </c>
      <c r="K390" s="6">
        <v>1.35605</v>
      </c>
      <c r="DK390" s="12">
        <v>583</v>
      </c>
      <c r="DL390" s="5">
        <f t="shared" si="41"/>
        <v>17.152658662092623</v>
      </c>
      <c r="DM390" s="9">
        <v>1.3623</v>
      </c>
    </row>
    <row r="391" spans="10:117" ht="15">
      <c r="J391" s="6">
        <v>4.688</v>
      </c>
      <c r="K391" s="6">
        <v>1.35442</v>
      </c>
      <c r="DK391" s="12">
        <v>584</v>
      </c>
      <c r="DL391" s="5">
        <f t="shared" si="41"/>
        <v>17.123287671232877</v>
      </c>
      <c r="DM391" s="9">
        <v>1.3655</v>
      </c>
    </row>
    <row r="392" spans="10:117" ht="15">
      <c r="J392" s="6">
        <v>4.71702</v>
      </c>
      <c r="K392" s="6">
        <v>1.35275</v>
      </c>
      <c r="DK392" s="12">
        <v>585</v>
      </c>
      <c r="DL392" s="5">
        <f aca="true" t="shared" si="42" ref="DL392:DL455">1/DK392*10000</f>
        <v>17.094017094017094</v>
      </c>
      <c r="DM392" s="9">
        <v>1.3686</v>
      </c>
    </row>
    <row r="393" spans="10:117" ht="15">
      <c r="J393" s="6">
        <v>4.74633</v>
      </c>
      <c r="K393" s="6">
        <v>1.35104</v>
      </c>
      <c r="DK393" s="12">
        <v>586</v>
      </c>
      <c r="DL393" s="5">
        <f t="shared" si="42"/>
        <v>17.064846416382252</v>
      </c>
      <c r="DM393" s="9">
        <v>1.3717</v>
      </c>
    </row>
    <row r="394" spans="10:117" ht="15">
      <c r="J394" s="6">
        <v>4.77594</v>
      </c>
      <c r="K394" s="6">
        <v>1.34929</v>
      </c>
      <c r="DK394" s="12">
        <v>587</v>
      </c>
      <c r="DL394" s="5">
        <f t="shared" si="42"/>
        <v>17.035775127768314</v>
      </c>
      <c r="DM394" s="9">
        <v>1.3747</v>
      </c>
    </row>
    <row r="395" spans="10:117" ht="15">
      <c r="J395" s="6">
        <v>4.80585</v>
      </c>
      <c r="K395" s="6">
        <v>1.3475</v>
      </c>
      <c r="DK395" s="12">
        <v>588</v>
      </c>
      <c r="DL395" s="5">
        <f t="shared" si="42"/>
        <v>17.006802721088434</v>
      </c>
      <c r="DM395" s="9">
        <v>1.3778</v>
      </c>
    </row>
    <row r="396" spans="10:117" ht="15">
      <c r="J396" s="6">
        <v>4.83606</v>
      </c>
      <c r="K396" s="6">
        <v>1.34566</v>
      </c>
      <c r="DK396" s="12">
        <v>589</v>
      </c>
      <c r="DL396" s="5">
        <f t="shared" si="42"/>
        <v>16.97792869269949</v>
      </c>
      <c r="DM396" s="9">
        <v>1.3808</v>
      </c>
    </row>
    <row r="397" spans="115:117" ht="15">
      <c r="DK397" s="12">
        <v>590</v>
      </c>
      <c r="DL397" s="5">
        <f t="shared" si="42"/>
        <v>16.949152542372882</v>
      </c>
      <c r="DM397" s="9">
        <v>1.3838</v>
      </c>
    </row>
    <row r="398" spans="115:117" ht="15">
      <c r="DK398" s="12">
        <v>591</v>
      </c>
      <c r="DL398" s="5">
        <f t="shared" si="42"/>
        <v>16.920473773265652</v>
      </c>
      <c r="DM398" s="9">
        <v>1.3868</v>
      </c>
    </row>
    <row r="399" spans="115:117" ht="15">
      <c r="DK399" s="12">
        <v>592</v>
      </c>
      <c r="DL399" s="5">
        <f t="shared" si="42"/>
        <v>16.89189189189189</v>
      </c>
      <c r="DM399" s="9">
        <v>1.3898</v>
      </c>
    </row>
    <row r="400" spans="115:117" ht="15">
      <c r="DK400" s="12">
        <v>593</v>
      </c>
      <c r="DL400" s="5">
        <f t="shared" si="42"/>
        <v>16.863406408094434</v>
      </c>
      <c r="DM400" s="9">
        <v>1.3928</v>
      </c>
    </row>
    <row r="401" spans="115:117" ht="15">
      <c r="DK401" s="12">
        <v>594</v>
      </c>
      <c r="DL401" s="5">
        <f t="shared" si="42"/>
        <v>16.835016835016834</v>
      </c>
      <c r="DM401" s="9">
        <v>1.3958</v>
      </c>
    </row>
    <row r="402" spans="115:117" ht="15">
      <c r="DK402" s="12">
        <v>595</v>
      </c>
      <c r="DL402" s="5">
        <f t="shared" si="42"/>
        <v>16.80672268907563</v>
      </c>
      <c r="DM402" s="9">
        <v>1.3987</v>
      </c>
    </row>
    <row r="403" spans="115:117" ht="15">
      <c r="DK403" s="12">
        <v>596</v>
      </c>
      <c r="DL403" s="5">
        <f t="shared" si="42"/>
        <v>16.778523489932887</v>
      </c>
      <c r="DM403" s="9">
        <v>1.4016</v>
      </c>
    </row>
    <row r="404" spans="115:117" ht="15">
      <c r="DK404" s="12">
        <v>597</v>
      </c>
      <c r="DL404" s="5">
        <f t="shared" si="42"/>
        <v>16.75041876046901</v>
      </c>
      <c r="DM404" s="9">
        <v>1.4046</v>
      </c>
    </row>
    <row r="405" spans="115:117" ht="15">
      <c r="DK405" s="12">
        <v>598</v>
      </c>
      <c r="DL405" s="5">
        <f t="shared" si="42"/>
        <v>16.722408026755854</v>
      </c>
      <c r="DM405" s="9">
        <v>1.4075</v>
      </c>
    </row>
    <row r="406" spans="115:117" ht="15">
      <c r="DK406" s="12">
        <v>599</v>
      </c>
      <c r="DL406" s="5">
        <f t="shared" si="42"/>
        <v>16.69449081803005</v>
      </c>
      <c r="DM406" s="9">
        <v>1.4104</v>
      </c>
    </row>
    <row r="407" spans="115:117" ht="15">
      <c r="DK407" s="12">
        <v>600</v>
      </c>
      <c r="DL407" s="5">
        <f t="shared" si="42"/>
        <v>16.666666666666668</v>
      </c>
      <c r="DM407" s="9">
        <v>1.4133</v>
      </c>
    </row>
    <row r="408" spans="115:117" ht="15">
      <c r="DK408" s="12">
        <v>601</v>
      </c>
      <c r="DL408" s="5">
        <f t="shared" si="42"/>
        <v>16.638935108153078</v>
      </c>
      <c r="DM408" s="9">
        <v>1.4162</v>
      </c>
    </row>
    <row r="409" spans="115:117" ht="15">
      <c r="DK409" s="12">
        <v>602</v>
      </c>
      <c r="DL409" s="5">
        <f t="shared" si="42"/>
        <v>16.611295681063122</v>
      </c>
      <c r="DM409" s="9">
        <v>1.4191</v>
      </c>
    </row>
    <row r="410" spans="115:117" ht="15">
      <c r="DK410" s="12">
        <v>603</v>
      </c>
      <c r="DL410" s="5">
        <f t="shared" si="42"/>
        <v>16.58374792703151</v>
      </c>
      <c r="DM410" s="9">
        <v>1.422</v>
      </c>
    </row>
    <row r="411" spans="115:117" ht="15">
      <c r="DK411" s="12">
        <v>604</v>
      </c>
      <c r="DL411" s="5">
        <f t="shared" si="42"/>
        <v>16.556291390728475</v>
      </c>
      <c r="DM411" s="9">
        <v>1.4248</v>
      </c>
    </row>
    <row r="412" spans="115:117" ht="15">
      <c r="DK412" s="12">
        <v>605</v>
      </c>
      <c r="DL412" s="5">
        <f t="shared" si="42"/>
        <v>16.52892561983471</v>
      </c>
      <c r="DM412" s="9">
        <v>1.4277</v>
      </c>
    </row>
    <row r="413" spans="115:117" ht="15">
      <c r="DK413" s="12">
        <v>606</v>
      </c>
      <c r="DL413" s="5">
        <f t="shared" si="42"/>
        <v>16.501650165016503</v>
      </c>
      <c r="DM413" s="9">
        <v>1.4305</v>
      </c>
    </row>
    <row r="414" spans="115:117" ht="15">
      <c r="DK414" s="12">
        <v>607</v>
      </c>
      <c r="DL414" s="5">
        <f t="shared" si="42"/>
        <v>16.474464579901152</v>
      </c>
      <c r="DM414" s="9">
        <v>1.4334</v>
      </c>
    </row>
    <row r="415" spans="115:117" ht="15">
      <c r="DK415" s="12">
        <v>608</v>
      </c>
      <c r="DL415" s="5">
        <f t="shared" si="42"/>
        <v>16.44736842105263</v>
      </c>
      <c r="DM415" s="9">
        <v>1.4362</v>
      </c>
    </row>
    <row r="416" spans="115:117" ht="15">
      <c r="DK416" s="12">
        <v>609</v>
      </c>
      <c r="DL416" s="5">
        <f t="shared" si="42"/>
        <v>16.420361247947454</v>
      </c>
      <c r="DM416" s="9">
        <v>1.4391</v>
      </c>
    </row>
    <row r="417" spans="115:117" ht="15">
      <c r="DK417" s="12">
        <v>610</v>
      </c>
      <c r="DL417" s="5">
        <f t="shared" si="42"/>
        <v>16.39344262295082</v>
      </c>
      <c r="DM417" s="9">
        <v>1.4419</v>
      </c>
    </row>
    <row r="418" spans="115:117" ht="15">
      <c r="DK418" s="12">
        <v>611</v>
      </c>
      <c r="DL418" s="5">
        <f t="shared" si="42"/>
        <v>16.366612111292962</v>
      </c>
      <c r="DM418" s="9">
        <v>1.4448</v>
      </c>
    </row>
    <row r="419" spans="115:117" ht="15">
      <c r="DK419" s="12">
        <v>612</v>
      </c>
      <c r="DL419" s="5">
        <f t="shared" si="42"/>
        <v>16.33986928104575</v>
      </c>
      <c r="DM419" s="9">
        <v>1.4476</v>
      </c>
    </row>
    <row r="420" spans="115:117" ht="15">
      <c r="DK420" s="12">
        <v>613</v>
      </c>
      <c r="DL420" s="5">
        <f t="shared" si="42"/>
        <v>16.31321370309951</v>
      </c>
      <c r="DM420" s="9">
        <v>1.4504</v>
      </c>
    </row>
    <row r="421" spans="115:117" ht="15">
      <c r="DK421" s="12">
        <v>614</v>
      </c>
      <c r="DL421" s="5">
        <f t="shared" si="42"/>
        <v>16.286644951140065</v>
      </c>
      <c r="DM421" s="9">
        <v>1.4533</v>
      </c>
    </row>
    <row r="422" spans="115:117" ht="15">
      <c r="DK422" s="12">
        <v>615</v>
      </c>
      <c r="DL422" s="5">
        <f t="shared" si="42"/>
        <v>16.260162601626018</v>
      </c>
      <c r="DM422" s="9">
        <v>1.4561</v>
      </c>
    </row>
    <row r="423" spans="115:117" ht="15">
      <c r="DK423" s="12">
        <v>616</v>
      </c>
      <c r="DL423" s="5">
        <f t="shared" si="42"/>
        <v>16.233766233766236</v>
      </c>
      <c r="DM423" s="9">
        <v>1.4589</v>
      </c>
    </row>
    <row r="424" spans="115:117" ht="15">
      <c r="DK424" s="12">
        <v>617</v>
      </c>
      <c r="DL424" s="5">
        <f t="shared" si="42"/>
        <v>16.207455429497568</v>
      </c>
      <c r="DM424" s="9">
        <v>1.4617</v>
      </c>
    </row>
    <row r="425" spans="115:117" ht="15">
      <c r="DK425" s="12">
        <v>618</v>
      </c>
      <c r="DL425" s="5">
        <f t="shared" si="42"/>
        <v>16.181229773462785</v>
      </c>
      <c r="DM425" s="9">
        <v>1.4646</v>
      </c>
    </row>
    <row r="426" spans="115:117" ht="15">
      <c r="DK426" s="12">
        <v>619</v>
      </c>
      <c r="DL426" s="5">
        <f t="shared" si="42"/>
        <v>16.155088852988694</v>
      </c>
      <c r="DM426" s="9">
        <v>1.4674</v>
      </c>
    </row>
    <row r="427" spans="115:117" ht="15">
      <c r="DK427" s="12">
        <v>620</v>
      </c>
      <c r="DL427" s="5">
        <f t="shared" si="42"/>
        <v>16.129032258064516</v>
      </c>
      <c r="DM427" s="9">
        <v>1.4702</v>
      </c>
    </row>
    <row r="428" spans="115:117" ht="15">
      <c r="DK428" s="12">
        <v>621</v>
      </c>
      <c r="DL428" s="5">
        <f t="shared" si="42"/>
        <v>16.10305958132045</v>
      </c>
      <c r="DM428" s="9">
        <v>1.473</v>
      </c>
    </row>
    <row r="429" spans="115:117" ht="15">
      <c r="DK429" s="12">
        <v>622</v>
      </c>
      <c r="DL429" s="5">
        <f t="shared" si="42"/>
        <v>16.077170418006432</v>
      </c>
      <c r="DM429" s="9">
        <v>1.4759</v>
      </c>
    </row>
    <row r="430" spans="115:117" ht="15">
      <c r="DK430" s="12">
        <v>623</v>
      </c>
      <c r="DL430" s="5">
        <f t="shared" si="42"/>
        <v>16.051364365971107</v>
      </c>
      <c r="DM430" s="9">
        <v>1.4787</v>
      </c>
    </row>
    <row r="431" spans="115:117" ht="15">
      <c r="DK431" s="12">
        <v>624</v>
      </c>
      <c r="DL431" s="5">
        <f t="shared" si="42"/>
        <v>16.025641025641026</v>
      </c>
      <c r="DM431" s="9">
        <v>1.4815</v>
      </c>
    </row>
    <row r="432" spans="115:117" ht="15">
      <c r="DK432" s="12">
        <v>625</v>
      </c>
      <c r="DL432" s="5">
        <f t="shared" si="42"/>
        <v>16</v>
      </c>
      <c r="DM432" s="9">
        <v>1.4843</v>
      </c>
    </row>
    <row r="433" spans="115:117" ht="15">
      <c r="DK433" s="12">
        <v>626</v>
      </c>
      <c r="DL433" s="5">
        <f t="shared" si="42"/>
        <v>15.974440894568689</v>
      </c>
      <c r="DM433" s="9">
        <v>1.4872</v>
      </c>
    </row>
    <row r="434" spans="115:117" ht="15">
      <c r="DK434" s="12">
        <v>627</v>
      </c>
      <c r="DL434" s="5">
        <f t="shared" si="42"/>
        <v>15.94896331738437</v>
      </c>
      <c r="DM434" s="9">
        <v>1.49</v>
      </c>
    </row>
    <row r="435" spans="115:117" ht="15">
      <c r="DK435" s="12">
        <v>628</v>
      </c>
      <c r="DL435" s="5">
        <f t="shared" si="42"/>
        <v>15.923566878980893</v>
      </c>
      <c r="DM435" s="9">
        <v>1.4928</v>
      </c>
    </row>
    <row r="436" spans="115:117" ht="15">
      <c r="DK436" s="12">
        <v>629</v>
      </c>
      <c r="DL436" s="5">
        <f t="shared" si="42"/>
        <v>15.898251192368841</v>
      </c>
      <c r="DM436" s="9">
        <v>1.4957</v>
      </c>
    </row>
    <row r="437" spans="115:117" ht="15">
      <c r="DK437" s="12">
        <v>630</v>
      </c>
      <c r="DL437" s="5">
        <f t="shared" si="42"/>
        <v>15.873015873015873</v>
      </c>
      <c r="DM437" s="9">
        <v>1.4985</v>
      </c>
    </row>
    <row r="438" spans="115:117" ht="15">
      <c r="DK438" s="12">
        <v>631</v>
      </c>
      <c r="DL438" s="5">
        <f t="shared" si="42"/>
        <v>15.847860538827259</v>
      </c>
      <c r="DM438" s="9">
        <v>1.5013</v>
      </c>
    </row>
    <row r="439" spans="115:117" ht="15">
      <c r="DK439" s="12">
        <v>632</v>
      </c>
      <c r="DL439" s="5">
        <f t="shared" si="42"/>
        <v>15.822784810126581</v>
      </c>
      <c r="DM439" s="9">
        <v>1.5042</v>
      </c>
    </row>
    <row r="440" spans="115:117" ht="15">
      <c r="DK440" s="12">
        <v>633</v>
      </c>
      <c r="DL440" s="5">
        <f t="shared" si="42"/>
        <v>15.797788309636651</v>
      </c>
      <c r="DM440" s="9">
        <v>1.507</v>
      </c>
    </row>
    <row r="441" spans="115:117" ht="15">
      <c r="DK441" s="12">
        <v>634</v>
      </c>
      <c r="DL441" s="5">
        <f t="shared" si="42"/>
        <v>15.772870662460567</v>
      </c>
      <c r="DM441" s="9">
        <v>1.5099</v>
      </c>
    </row>
    <row r="442" spans="115:117" ht="15">
      <c r="DK442" s="12">
        <v>635</v>
      </c>
      <c r="DL442" s="5">
        <f t="shared" si="42"/>
        <v>15.748031496062993</v>
      </c>
      <c r="DM442" s="9">
        <v>1.5128</v>
      </c>
    </row>
    <row r="443" spans="115:117" ht="15">
      <c r="DK443" s="12">
        <v>636</v>
      </c>
      <c r="DL443" s="5">
        <f t="shared" si="42"/>
        <v>15.723270440251573</v>
      </c>
      <c r="DM443" s="9">
        <v>1.5156</v>
      </c>
    </row>
    <row r="444" spans="115:117" ht="15">
      <c r="DK444" s="12">
        <v>637</v>
      </c>
      <c r="DL444" s="5">
        <f t="shared" si="42"/>
        <v>15.698587127158557</v>
      </c>
      <c r="DM444" s="9">
        <v>1.5185</v>
      </c>
    </row>
    <row r="445" spans="115:117" ht="15">
      <c r="DK445" s="12">
        <v>638</v>
      </c>
      <c r="DL445" s="5">
        <f t="shared" si="42"/>
        <v>15.67398119122257</v>
      </c>
      <c r="DM445" s="9">
        <v>1.5214</v>
      </c>
    </row>
    <row r="446" spans="115:117" ht="15">
      <c r="DK446" s="12">
        <v>639</v>
      </c>
      <c r="DL446" s="5">
        <f t="shared" si="42"/>
        <v>15.64945226917058</v>
      </c>
      <c r="DM446" s="9">
        <v>1.5242</v>
      </c>
    </row>
    <row r="447" spans="115:117" ht="15">
      <c r="DK447" s="12">
        <v>640</v>
      </c>
      <c r="DL447" s="5">
        <f t="shared" si="42"/>
        <v>15.625</v>
      </c>
      <c r="DM447" s="9">
        <v>1.5271</v>
      </c>
    </row>
    <row r="448" spans="115:117" ht="15">
      <c r="DK448" s="12">
        <v>641</v>
      </c>
      <c r="DL448" s="5">
        <f t="shared" si="42"/>
        <v>15.600624024960998</v>
      </c>
      <c r="DM448" s="9">
        <v>1.53</v>
      </c>
    </row>
    <row r="449" spans="115:117" ht="15">
      <c r="DK449" s="12">
        <v>642</v>
      </c>
      <c r="DL449" s="5">
        <f t="shared" si="42"/>
        <v>15.57632398753894</v>
      </c>
      <c r="DM449" s="9">
        <v>1.5329</v>
      </c>
    </row>
    <row r="450" spans="115:117" ht="15">
      <c r="DK450" s="12">
        <v>643</v>
      </c>
      <c r="DL450" s="5">
        <f t="shared" si="42"/>
        <v>15.552099533437014</v>
      </c>
      <c r="DM450" s="9">
        <v>1.5358</v>
      </c>
    </row>
    <row r="451" spans="115:117" ht="15">
      <c r="DK451" s="12">
        <v>644</v>
      </c>
      <c r="DL451" s="5">
        <f t="shared" si="42"/>
        <v>15.527950310559005</v>
      </c>
      <c r="DM451" s="9">
        <v>1.5387</v>
      </c>
    </row>
    <row r="452" spans="115:117" ht="15">
      <c r="DK452" s="12">
        <v>645</v>
      </c>
      <c r="DL452" s="5">
        <f t="shared" si="42"/>
        <v>15.503875968992247</v>
      </c>
      <c r="DM452" s="9">
        <v>1.5416</v>
      </c>
    </row>
    <row r="453" spans="115:117" ht="15">
      <c r="DK453" s="12">
        <v>646</v>
      </c>
      <c r="DL453" s="5">
        <f t="shared" si="42"/>
        <v>15.479876160990713</v>
      </c>
      <c r="DM453" s="9">
        <v>1.5446</v>
      </c>
    </row>
    <row r="454" spans="115:117" ht="15">
      <c r="DK454" s="12">
        <v>647</v>
      </c>
      <c r="DL454" s="5">
        <f t="shared" si="42"/>
        <v>15.455950540958268</v>
      </c>
      <c r="DM454" s="9">
        <v>1.5475</v>
      </c>
    </row>
    <row r="455" spans="115:117" ht="15">
      <c r="DK455" s="12">
        <v>648</v>
      </c>
      <c r="DL455" s="5">
        <f t="shared" si="42"/>
        <v>15.432098765432098</v>
      </c>
      <c r="DM455" s="9">
        <v>1.5505</v>
      </c>
    </row>
    <row r="456" spans="115:117" ht="15">
      <c r="DK456" s="12">
        <v>649</v>
      </c>
      <c r="DL456" s="5">
        <f aca="true" t="shared" si="43" ref="DL456:DL519">1/DK456*10000</f>
        <v>15.408320493066256</v>
      </c>
      <c r="DM456" s="9">
        <v>1.5534</v>
      </c>
    </row>
    <row r="457" spans="115:117" ht="15">
      <c r="DK457" s="12">
        <v>650</v>
      </c>
      <c r="DL457" s="5">
        <f t="shared" si="43"/>
        <v>15.384615384615385</v>
      </c>
      <c r="DM457" s="9">
        <v>1.5564</v>
      </c>
    </row>
    <row r="458" spans="115:117" ht="15">
      <c r="DK458" s="12">
        <v>651</v>
      </c>
      <c r="DL458" s="5">
        <f t="shared" si="43"/>
        <v>15.360983102918587</v>
      </c>
      <c r="DM458" s="9">
        <v>1.5593</v>
      </c>
    </row>
    <row r="459" spans="115:117" ht="15">
      <c r="DK459" s="12">
        <v>652</v>
      </c>
      <c r="DL459" s="5">
        <f t="shared" si="43"/>
        <v>15.337423312883436</v>
      </c>
      <c r="DM459" s="9">
        <v>1.5623</v>
      </c>
    </row>
    <row r="460" spans="115:117" ht="15">
      <c r="DK460" s="12">
        <v>653</v>
      </c>
      <c r="DL460" s="5">
        <f t="shared" si="43"/>
        <v>15.313935681470138</v>
      </c>
      <c r="DM460" s="9">
        <v>1.5653</v>
      </c>
    </row>
    <row r="461" spans="115:117" ht="15">
      <c r="DK461" s="12">
        <v>654</v>
      </c>
      <c r="DL461" s="5">
        <f t="shared" si="43"/>
        <v>15.290519877675841</v>
      </c>
      <c r="DM461" s="9">
        <v>1.5683</v>
      </c>
    </row>
    <row r="462" spans="115:117" ht="15">
      <c r="DK462" s="12">
        <v>655</v>
      </c>
      <c r="DL462" s="5">
        <f t="shared" si="43"/>
        <v>15.267175572519085</v>
      </c>
      <c r="DM462" s="9">
        <v>1.5713</v>
      </c>
    </row>
    <row r="463" spans="115:117" ht="15">
      <c r="DK463" s="12">
        <v>656</v>
      </c>
      <c r="DL463" s="5">
        <f t="shared" si="43"/>
        <v>15.24390243902439</v>
      </c>
      <c r="DM463" s="9">
        <v>1.5744</v>
      </c>
    </row>
    <row r="464" spans="115:117" ht="15">
      <c r="DK464" s="12">
        <v>657</v>
      </c>
      <c r="DL464" s="5">
        <f t="shared" si="43"/>
        <v>15.220700152207002</v>
      </c>
      <c r="DM464" s="9">
        <v>1.5774</v>
      </c>
    </row>
    <row r="465" spans="115:117" ht="15">
      <c r="DK465" s="12">
        <v>658</v>
      </c>
      <c r="DL465" s="5">
        <f t="shared" si="43"/>
        <v>15.19756838905775</v>
      </c>
      <c r="DM465" s="9">
        <v>1.5805</v>
      </c>
    </row>
    <row r="466" spans="115:117" ht="15">
      <c r="DK466" s="12">
        <v>659</v>
      </c>
      <c r="DL466" s="5">
        <f t="shared" si="43"/>
        <v>15.174506828528074</v>
      </c>
      <c r="DM466" s="9">
        <v>1.5835</v>
      </c>
    </row>
    <row r="467" spans="115:117" ht="15">
      <c r="DK467" s="12">
        <v>660</v>
      </c>
      <c r="DL467" s="5">
        <f t="shared" si="43"/>
        <v>15.151515151515152</v>
      </c>
      <c r="DM467" s="9">
        <v>1.5866</v>
      </c>
    </row>
    <row r="468" spans="115:117" ht="15">
      <c r="DK468" s="12">
        <v>661</v>
      </c>
      <c r="DL468" s="5">
        <f t="shared" si="43"/>
        <v>15.128593040847202</v>
      </c>
      <c r="DM468" s="9">
        <v>1.5897</v>
      </c>
    </row>
    <row r="469" spans="115:117" ht="15">
      <c r="DK469" s="12">
        <v>662</v>
      </c>
      <c r="DL469" s="5">
        <f t="shared" si="43"/>
        <v>15.105740181268882</v>
      </c>
      <c r="DM469" s="9">
        <v>1.5928</v>
      </c>
    </row>
    <row r="470" spans="115:117" ht="15">
      <c r="DK470" s="12">
        <v>663</v>
      </c>
      <c r="DL470" s="5">
        <f t="shared" si="43"/>
        <v>15.08295625942685</v>
      </c>
      <c r="DM470" s="9">
        <v>1.5959</v>
      </c>
    </row>
    <row r="471" spans="115:117" ht="15">
      <c r="DK471" s="12">
        <v>664</v>
      </c>
      <c r="DL471" s="5">
        <f t="shared" si="43"/>
        <v>15.060240963855422</v>
      </c>
      <c r="DM471" s="9">
        <v>1.5991</v>
      </c>
    </row>
    <row r="472" spans="115:117" ht="15">
      <c r="DK472" s="12">
        <v>665</v>
      </c>
      <c r="DL472" s="5">
        <f t="shared" si="43"/>
        <v>15.037593984962406</v>
      </c>
      <c r="DM472" s="9">
        <v>1.6022</v>
      </c>
    </row>
    <row r="473" spans="115:117" ht="15">
      <c r="DK473" s="12">
        <v>666</v>
      </c>
      <c r="DL473" s="5">
        <f t="shared" si="43"/>
        <v>15.015015015015015</v>
      </c>
      <c r="DM473" s="9">
        <v>1.6054</v>
      </c>
    </row>
    <row r="474" spans="115:117" ht="15">
      <c r="DK474" s="12">
        <v>667</v>
      </c>
      <c r="DL474" s="5">
        <f t="shared" si="43"/>
        <v>14.992503748125937</v>
      </c>
      <c r="DM474" s="9">
        <v>1.6086</v>
      </c>
    </row>
    <row r="475" spans="115:117" ht="15">
      <c r="DK475" s="12">
        <v>668</v>
      </c>
      <c r="DL475" s="5">
        <f t="shared" si="43"/>
        <v>14.970059880239521</v>
      </c>
      <c r="DM475" s="9">
        <v>1.6118</v>
      </c>
    </row>
    <row r="476" spans="115:117" ht="15">
      <c r="DK476" s="12">
        <v>669</v>
      </c>
      <c r="DL476" s="5">
        <f t="shared" si="43"/>
        <v>14.947683109118087</v>
      </c>
      <c r="DM476" s="9">
        <v>1.615</v>
      </c>
    </row>
    <row r="477" spans="115:117" ht="15">
      <c r="DK477" s="12">
        <v>670</v>
      </c>
      <c r="DL477" s="5">
        <f t="shared" si="43"/>
        <v>14.925373134328359</v>
      </c>
      <c r="DM477" s="9">
        <v>1.6182</v>
      </c>
    </row>
    <row r="478" spans="115:117" ht="15">
      <c r="DK478" s="12">
        <v>671</v>
      </c>
      <c r="DL478" s="5">
        <f t="shared" si="43"/>
        <v>14.903129657228018</v>
      </c>
      <c r="DM478" s="9">
        <v>1.6215</v>
      </c>
    </row>
    <row r="479" spans="115:117" ht="15">
      <c r="DK479" s="12">
        <v>672</v>
      </c>
      <c r="DL479" s="5">
        <f t="shared" si="43"/>
        <v>14.88095238095238</v>
      </c>
      <c r="DM479" s="9">
        <v>1.6248</v>
      </c>
    </row>
    <row r="480" spans="115:117" ht="15">
      <c r="DK480" s="12">
        <v>673</v>
      </c>
      <c r="DL480" s="5">
        <f t="shared" si="43"/>
        <v>14.858841010401187</v>
      </c>
      <c r="DM480" s="9">
        <v>1.6281</v>
      </c>
    </row>
    <row r="481" spans="115:117" ht="15">
      <c r="DK481" s="12">
        <v>674</v>
      </c>
      <c r="DL481" s="5">
        <f t="shared" si="43"/>
        <v>14.836795252225519</v>
      </c>
      <c r="DM481" s="9">
        <v>1.6314</v>
      </c>
    </row>
    <row r="482" spans="115:117" ht="15">
      <c r="DK482" s="12">
        <v>675</v>
      </c>
      <c r="DL482" s="5">
        <f t="shared" si="43"/>
        <v>14.814814814814815</v>
      </c>
      <c r="DM482" s="9">
        <v>1.6347</v>
      </c>
    </row>
    <row r="483" spans="115:117" ht="15">
      <c r="DK483" s="12">
        <v>676</v>
      </c>
      <c r="DL483" s="5">
        <f t="shared" si="43"/>
        <v>14.792899408284024</v>
      </c>
      <c r="DM483" s="9">
        <v>1.6381</v>
      </c>
    </row>
    <row r="484" spans="115:117" ht="15">
      <c r="DK484" s="12">
        <v>677</v>
      </c>
      <c r="DL484" s="5">
        <f t="shared" si="43"/>
        <v>14.771048744460858</v>
      </c>
      <c r="DM484" s="9">
        <v>1.6415</v>
      </c>
    </row>
    <row r="485" spans="115:117" ht="15">
      <c r="DK485" s="12">
        <v>678</v>
      </c>
      <c r="DL485" s="5">
        <f t="shared" si="43"/>
        <v>14.749262536873156</v>
      </c>
      <c r="DM485" s="9">
        <v>1.6449</v>
      </c>
    </row>
    <row r="486" spans="115:117" ht="15">
      <c r="DK486" s="12">
        <v>679</v>
      </c>
      <c r="DL486" s="5">
        <f t="shared" si="43"/>
        <v>14.727540500736376</v>
      </c>
      <c r="DM486" s="9">
        <v>1.6483</v>
      </c>
    </row>
    <row r="487" spans="115:117" ht="15">
      <c r="DK487" s="12">
        <v>680</v>
      </c>
      <c r="DL487" s="5">
        <f t="shared" si="43"/>
        <v>14.705882352941176</v>
      </c>
      <c r="DM487" s="9">
        <v>1.6517</v>
      </c>
    </row>
    <row r="488" spans="115:117" ht="15">
      <c r="DK488" s="12">
        <v>681</v>
      </c>
      <c r="DL488" s="5">
        <f t="shared" si="43"/>
        <v>14.684287812041115</v>
      </c>
      <c r="DM488" s="9">
        <v>1.6552</v>
      </c>
    </row>
    <row r="489" spans="115:117" ht="15">
      <c r="DK489" s="12">
        <v>682</v>
      </c>
      <c r="DL489" s="5">
        <f t="shared" si="43"/>
        <v>14.662756598240469</v>
      </c>
      <c r="DM489" s="9">
        <v>1.6587</v>
      </c>
    </row>
    <row r="490" spans="115:117" ht="15">
      <c r="DK490" s="12">
        <v>683</v>
      </c>
      <c r="DL490" s="5">
        <f t="shared" si="43"/>
        <v>14.641288433382138</v>
      </c>
      <c r="DM490" s="9">
        <v>1.6622</v>
      </c>
    </row>
    <row r="491" spans="115:117" ht="15">
      <c r="DK491" s="12">
        <v>684</v>
      </c>
      <c r="DL491" s="5">
        <f t="shared" si="43"/>
        <v>14.619883040935672</v>
      </c>
      <c r="DM491" s="9">
        <v>1.6657</v>
      </c>
    </row>
    <row r="492" spans="115:117" ht="15">
      <c r="DK492" s="12">
        <v>685</v>
      </c>
      <c r="DL492" s="5">
        <f t="shared" si="43"/>
        <v>14.598540145985401</v>
      </c>
      <c r="DM492" s="9">
        <v>1.6693</v>
      </c>
    </row>
    <row r="493" spans="115:117" ht="15">
      <c r="DK493" s="12">
        <v>686</v>
      </c>
      <c r="DL493" s="5">
        <f t="shared" si="43"/>
        <v>14.577259475218659</v>
      </c>
      <c r="DM493" s="9">
        <v>1.6729</v>
      </c>
    </row>
    <row r="494" spans="115:117" ht="15">
      <c r="DK494" s="12">
        <v>687</v>
      </c>
      <c r="DL494" s="5">
        <f t="shared" si="43"/>
        <v>14.55604075691412</v>
      </c>
      <c r="DM494" s="9">
        <v>1.6765</v>
      </c>
    </row>
    <row r="495" spans="115:117" ht="15">
      <c r="DK495" s="12">
        <v>688</v>
      </c>
      <c r="DL495" s="5">
        <f t="shared" si="43"/>
        <v>14.534883720930232</v>
      </c>
      <c r="DM495" s="9">
        <v>1.6801</v>
      </c>
    </row>
    <row r="496" spans="115:117" ht="15">
      <c r="DK496" s="12">
        <v>689</v>
      </c>
      <c r="DL496" s="5">
        <f t="shared" si="43"/>
        <v>14.513788098693759</v>
      </c>
      <c r="DM496" s="9">
        <v>1.6837</v>
      </c>
    </row>
    <row r="497" spans="115:117" ht="15">
      <c r="DK497" s="12">
        <v>690</v>
      </c>
      <c r="DL497" s="5">
        <f t="shared" si="43"/>
        <v>14.492753623188406</v>
      </c>
      <c r="DM497" s="9">
        <v>1.6874</v>
      </c>
    </row>
    <row r="498" spans="115:117" ht="15">
      <c r="DK498" s="12">
        <v>691</v>
      </c>
      <c r="DL498" s="5">
        <f t="shared" si="43"/>
        <v>14.47178002894356</v>
      </c>
      <c r="DM498" s="9">
        <v>1.6911</v>
      </c>
    </row>
    <row r="499" spans="115:117" ht="15">
      <c r="DK499" s="12">
        <v>692</v>
      </c>
      <c r="DL499" s="5">
        <f t="shared" si="43"/>
        <v>14.45086705202312</v>
      </c>
      <c r="DM499" s="9">
        <v>1.6948</v>
      </c>
    </row>
    <row r="500" spans="115:117" ht="15">
      <c r="DK500" s="12">
        <v>693</v>
      </c>
      <c r="DL500" s="5">
        <f t="shared" si="43"/>
        <v>14.43001443001443</v>
      </c>
      <c r="DM500" s="9">
        <v>1.6986</v>
      </c>
    </row>
    <row r="501" spans="115:117" ht="15">
      <c r="DK501" s="12">
        <v>694</v>
      </c>
      <c r="DL501" s="5">
        <f t="shared" si="43"/>
        <v>14.40922190201729</v>
      </c>
      <c r="DM501" s="9">
        <v>1.7024</v>
      </c>
    </row>
    <row r="502" spans="115:117" ht="15">
      <c r="DK502" s="12">
        <v>695</v>
      </c>
      <c r="DL502" s="5">
        <f t="shared" si="43"/>
        <v>14.388489208633095</v>
      </c>
      <c r="DM502" s="9">
        <v>1.7062</v>
      </c>
    </row>
    <row r="503" spans="115:117" ht="15">
      <c r="DK503" s="12">
        <v>696</v>
      </c>
      <c r="DL503" s="5">
        <f t="shared" si="43"/>
        <v>14.367816091954023</v>
      </c>
      <c r="DM503" s="9">
        <v>1.71</v>
      </c>
    </row>
    <row r="504" spans="115:117" ht="15">
      <c r="DK504" s="12">
        <v>697</v>
      </c>
      <c r="DL504" s="5">
        <f t="shared" si="43"/>
        <v>14.347202295552368</v>
      </c>
      <c r="DM504" s="9">
        <v>1.7138</v>
      </c>
    </row>
    <row r="505" spans="115:117" ht="15">
      <c r="DK505" s="12">
        <v>698</v>
      </c>
      <c r="DL505" s="5">
        <f t="shared" si="43"/>
        <v>14.326647564469914</v>
      </c>
      <c r="DM505" s="9">
        <v>1.7177</v>
      </c>
    </row>
    <row r="506" spans="115:117" ht="15">
      <c r="DK506" s="12">
        <v>699</v>
      </c>
      <c r="DL506" s="5">
        <f t="shared" si="43"/>
        <v>14.30615164520744</v>
      </c>
      <c r="DM506" s="9">
        <v>1.7216</v>
      </c>
    </row>
    <row r="507" spans="115:117" ht="15">
      <c r="DK507" s="12">
        <v>700</v>
      </c>
      <c r="DL507" s="5">
        <f t="shared" si="43"/>
        <v>14.285714285714286</v>
      </c>
      <c r="DM507" s="9">
        <v>1.7255</v>
      </c>
    </row>
    <row r="508" spans="115:117" ht="15">
      <c r="DK508" s="12">
        <v>701</v>
      </c>
      <c r="DL508" s="5">
        <f t="shared" si="43"/>
        <v>14.265335235378032</v>
      </c>
      <c r="DM508" s="9">
        <v>1.7294</v>
      </c>
    </row>
    <row r="509" spans="115:117" ht="15">
      <c r="DK509" s="12">
        <v>702</v>
      </c>
      <c r="DL509" s="5">
        <f t="shared" si="43"/>
        <v>14.245014245014247</v>
      </c>
      <c r="DM509" s="9">
        <v>1.7333</v>
      </c>
    </row>
    <row r="510" spans="115:117" ht="15">
      <c r="DK510" s="12">
        <v>703</v>
      </c>
      <c r="DL510" s="5">
        <f t="shared" si="43"/>
        <v>14.224751066856332</v>
      </c>
      <c r="DM510" s="9">
        <v>1.7373</v>
      </c>
    </row>
    <row r="511" spans="115:117" ht="15">
      <c r="DK511" s="12">
        <v>704</v>
      </c>
      <c r="DL511" s="5">
        <f t="shared" si="43"/>
        <v>14.204545454545455</v>
      </c>
      <c r="DM511" s="9">
        <v>1.7413</v>
      </c>
    </row>
    <row r="512" spans="115:117" ht="15">
      <c r="DK512" s="12">
        <v>705</v>
      </c>
      <c r="DL512" s="5">
        <f t="shared" si="43"/>
        <v>14.184397163120568</v>
      </c>
      <c r="DM512" s="9">
        <v>1.7453</v>
      </c>
    </row>
    <row r="513" spans="115:117" ht="15">
      <c r="DK513" s="12">
        <v>706</v>
      </c>
      <c r="DL513" s="5">
        <f t="shared" si="43"/>
        <v>14.164305949008499</v>
      </c>
      <c r="DM513" s="9">
        <v>1.7493</v>
      </c>
    </row>
    <row r="514" spans="115:117" ht="15">
      <c r="DK514" s="12">
        <v>707</v>
      </c>
      <c r="DL514" s="5">
        <f t="shared" si="43"/>
        <v>14.144271570014144</v>
      </c>
      <c r="DM514" s="9">
        <v>1.7533</v>
      </c>
    </row>
    <row r="515" spans="115:117" ht="15">
      <c r="DK515" s="12">
        <v>708</v>
      </c>
      <c r="DL515" s="5">
        <f t="shared" si="43"/>
        <v>14.124293785310734</v>
      </c>
      <c r="DM515" s="9">
        <v>1.7573</v>
      </c>
    </row>
    <row r="516" spans="115:117" ht="15">
      <c r="DK516" s="12">
        <v>709</v>
      </c>
      <c r="DL516" s="5">
        <f t="shared" si="43"/>
        <v>14.104372355430183</v>
      </c>
      <c r="DM516" s="9">
        <v>1.7614</v>
      </c>
    </row>
    <row r="517" spans="115:117" ht="15">
      <c r="DK517" s="12">
        <v>710</v>
      </c>
      <c r="DL517" s="5">
        <f t="shared" si="43"/>
        <v>14.084507042253522</v>
      </c>
      <c r="DM517" s="9">
        <v>1.7654</v>
      </c>
    </row>
    <row r="518" spans="115:117" ht="15">
      <c r="DK518" s="12">
        <v>711</v>
      </c>
      <c r="DL518" s="5">
        <f t="shared" si="43"/>
        <v>14.064697609001406</v>
      </c>
      <c r="DM518" s="9">
        <v>1.7695</v>
      </c>
    </row>
    <row r="519" spans="115:117" ht="15">
      <c r="DK519" s="12">
        <v>712</v>
      </c>
      <c r="DL519" s="5">
        <f t="shared" si="43"/>
        <v>14.044943820224718</v>
      </c>
      <c r="DM519" s="9">
        <v>1.7736</v>
      </c>
    </row>
    <row r="520" spans="115:117" ht="15">
      <c r="DK520" s="12">
        <v>713</v>
      </c>
      <c r="DL520" s="5">
        <f aca="true" t="shared" si="44" ref="DL520:DL583">1/DK520*10000</f>
        <v>14.025245441795231</v>
      </c>
      <c r="DM520" s="9">
        <v>1.7776</v>
      </c>
    </row>
    <row r="521" spans="115:117" ht="15">
      <c r="DK521" s="12">
        <v>714</v>
      </c>
      <c r="DL521" s="5">
        <f t="shared" si="44"/>
        <v>14.005602240896359</v>
      </c>
      <c r="DM521" s="9">
        <v>1.7817</v>
      </c>
    </row>
    <row r="522" spans="115:117" ht="15">
      <c r="DK522" s="12">
        <v>715</v>
      </c>
      <c r="DL522" s="5">
        <f t="shared" si="44"/>
        <v>13.986013986013987</v>
      </c>
      <c r="DM522" s="9">
        <v>1.7858</v>
      </c>
    </row>
    <row r="523" spans="115:117" ht="15">
      <c r="DK523" s="12">
        <v>716</v>
      </c>
      <c r="DL523" s="5">
        <f t="shared" si="44"/>
        <v>13.966480446927374</v>
      </c>
      <c r="DM523" s="9">
        <v>1.7898</v>
      </c>
    </row>
    <row r="524" spans="115:117" ht="15">
      <c r="DK524" s="12">
        <v>717</v>
      </c>
      <c r="DL524" s="5">
        <f t="shared" si="44"/>
        <v>13.94700139470014</v>
      </c>
      <c r="DM524" s="9">
        <v>1.7939</v>
      </c>
    </row>
    <row r="525" spans="115:117" ht="15">
      <c r="DK525" s="12">
        <v>718</v>
      </c>
      <c r="DL525" s="5">
        <f t="shared" si="44"/>
        <v>13.927576601671309</v>
      </c>
      <c r="DM525" s="9">
        <v>1.7979</v>
      </c>
    </row>
    <row r="526" spans="115:117" ht="15">
      <c r="DK526" s="12">
        <v>719</v>
      </c>
      <c r="DL526" s="5">
        <f t="shared" si="44"/>
        <v>13.908205841446453</v>
      </c>
      <c r="DM526" s="9">
        <v>1.802</v>
      </c>
    </row>
    <row r="527" spans="115:117" ht="15">
      <c r="DK527" s="12">
        <v>720</v>
      </c>
      <c r="DL527" s="5">
        <f t="shared" si="44"/>
        <v>13.88888888888889</v>
      </c>
      <c r="DM527" s="9">
        <v>1.806</v>
      </c>
    </row>
    <row r="528" spans="115:117" ht="15">
      <c r="DK528" s="12">
        <v>721</v>
      </c>
      <c r="DL528" s="5">
        <f t="shared" si="44"/>
        <v>13.869625520110958</v>
      </c>
      <c r="DM528" s="9">
        <v>1.81</v>
      </c>
    </row>
    <row r="529" spans="115:117" ht="15">
      <c r="DK529" s="12">
        <v>722</v>
      </c>
      <c r="DL529" s="5">
        <f t="shared" si="44"/>
        <v>13.850415512465373</v>
      </c>
      <c r="DM529" s="9">
        <v>1.814</v>
      </c>
    </row>
    <row r="530" spans="115:117" ht="15">
      <c r="DK530" s="12">
        <v>723</v>
      </c>
      <c r="DL530" s="5">
        <f t="shared" si="44"/>
        <v>13.831258644536653</v>
      </c>
      <c r="DM530" s="9">
        <v>1.818</v>
      </c>
    </row>
    <row r="531" spans="115:117" ht="15">
      <c r="DK531" s="12">
        <v>724</v>
      </c>
      <c r="DL531" s="5">
        <f t="shared" si="44"/>
        <v>13.812154696132596</v>
      </c>
      <c r="DM531" s="9">
        <v>1.8219</v>
      </c>
    </row>
    <row r="532" spans="115:117" ht="15">
      <c r="DK532" s="12">
        <v>725</v>
      </c>
      <c r="DL532" s="5">
        <f t="shared" si="44"/>
        <v>13.793103448275861</v>
      </c>
      <c r="DM532" s="9">
        <v>1.8258</v>
      </c>
    </row>
    <row r="533" spans="115:117" ht="15">
      <c r="DK533" s="12">
        <v>726</v>
      </c>
      <c r="DL533" s="5">
        <f t="shared" si="44"/>
        <v>13.774104683195592</v>
      </c>
      <c r="DM533" s="9">
        <v>1.8297</v>
      </c>
    </row>
    <row r="534" spans="115:117" ht="15">
      <c r="DK534" s="12">
        <v>727</v>
      </c>
      <c r="DL534" s="5">
        <f t="shared" si="44"/>
        <v>13.75515818431912</v>
      </c>
      <c r="DM534" s="9">
        <v>1.8336</v>
      </c>
    </row>
    <row r="535" spans="115:117" ht="15">
      <c r="DK535" s="12">
        <v>728</v>
      </c>
      <c r="DL535" s="5">
        <f t="shared" si="44"/>
        <v>13.736263736263737</v>
      </c>
      <c r="DM535" s="9">
        <v>1.8374</v>
      </c>
    </row>
    <row r="536" spans="115:117" ht="15">
      <c r="DK536" s="12">
        <v>729</v>
      </c>
      <c r="DL536" s="5">
        <f t="shared" si="44"/>
        <v>13.717421124828531</v>
      </c>
      <c r="DM536" s="9">
        <v>1.8411</v>
      </c>
    </row>
    <row r="537" spans="115:117" ht="15">
      <c r="DK537" s="12">
        <v>730</v>
      </c>
      <c r="DL537" s="5">
        <f t="shared" si="44"/>
        <v>13.698630136986301</v>
      </c>
      <c r="DM537" s="9">
        <v>1.8449</v>
      </c>
    </row>
    <row r="538" spans="115:117" ht="15">
      <c r="DK538" s="12">
        <v>731</v>
      </c>
      <c r="DL538" s="5">
        <f t="shared" si="44"/>
        <v>13.679890560875513</v>
      </c>
      <c r="DM538" s="9">
        <v>1.8485</v>
      </c>
    </row>
    <row r="539" spans="115:117" ht="15">
      <c r="DK539" s="12">
        <v>732</v>
      </c>
      <c r="DL539" s="5">
        <f t="shared" si="44"/>
        <v>13.66120218579235</v>
      </c>
      <c r="DM539" s="9">
        <v>1.8522</v>
      </c>
    </row>
    <row r="540" spans="115:117" ht="15">
      <c r="DK540" s="12">
        <v>733</v>
      </c>
      <c r="DL540" s="5">
        <f t="shared" si="44"/>
        <v>13.642564802182811</v>
      </c>
      <c r="DM540" s="9">
        <v>1.8557</v>
      </c>
    </row>
    <row r="541" spans="115:117" ht="15">
      <c r="DK541" s="12">
        <v>734</v>
      </c>
      <c r="DL541" s="5">
        <f t="shared" si="44"/>
        <v>13.623978201634877</v>
      </c>
      <c r="DM541" s="9">
        <v>1.8592</v>
      </c>
    </row>
    <row r="542" spans="115:117" ht="15">
      <c r="DK542" s="12">
        <v>735</v>
      </c>
      <c r="DL542" s="5">
        <f t="shared" si="44"/>
        <v>13.605442176870747</v>
      </c>
      <c r="DM542" s="9">
        <v>1.8627</v>
      </c>
    </row>
    <row r="543" spans="115:117" ht="15">
      <c r="DK543" s="12">
        <v>736</v>
      </c>
      <c r="DL543" s="5">
        <f t="shared" si="44"/>
        <v>13.58695652173913</v>
      </c>
      <c r="DM543" s="9">
        <v>1.866</v>
      </c>
    </row>
    <row r="544" spans="115:117" ht="15">
      <c r="DK544" s="12">
        <v>737</v>
      </c>
      <c r="DL544" s="5">
        <f t="shared" si="44"/>
        <v>13.568521031207597</v>
      </c>
      <c r="DM544" s="9">
        <v>1.8693</v>
      </c>
    </row>
    <row r="545" spans="115:117" ht="15">
      <c r="DK545" s="12">
        <v>738</v>
      </c>
      <c r="DL545" s="5">
        <f t="shared" si="44"/>
        <v>13.550135501355014</v>
      </c>
      <c r="DM545" s="9">
        <v>1.8725</v>
      </c>
    </row>
    <row r="546" spans="115:117" ht="15">
      <c r="DK546" s="12">
        <v>739</v>
      </c>
      <c r="DL546" s="5">
        <f t="shared" si="44"/>
        <v>13.531799729364007</v>
      </c>
      <c r="DM546" s="9">
        <v>1.8757</v>
      </c>
    </row>
    <row r="547" spans="115:117" ht="15">
      <c r="DK547" s="12">
        <v>740</v>
      </c>
      <c r="DL547" s="5">
        <f t="shared" si="44"/>
        <v>13.513513513513514</v>
      </c>
      <c r="DM547" s="9">
        <v>1.8787</v>
      </c>
    </row>
    <row r="548" spans="115:117" ht="15">
      <c r="DK548" s="12">
        <v>741</v>
      </c>
      <c r="DL548" s="5">
        <f t="shared" si="44"/>
        <v>13.49527665317139</v>
      </c>
      <c r="DM548" s="9">
        <v>1.8817</v>
      </c>
    </row>
    <row r="549" spans="115:117" ht="15">
      <c r="DK549" s="12">
        <v>742</v>
      </c>
      <c r="DL549" s="5">
        <f t="shared" si="44"/>
        <v>13.477088948787063</v>
      </c>
      <c r="DM549" s="9">
        <v>1.8845</v>
      </c>
    </row>
    <row r="550" spans="115:117" ht="15">
      <c r="DK550" s="12">
        <v>743</v>
      </c>
      <c r="DL550" s="5">
        <f t="shared" si="44"/>
        <v>13.458950201884253</v>
      </c>
      <c r="DM550" s="9">
        <v>1.8873</v>
      </c>
    </row>
    <row r="551" spans="115:117" ht="15">
      <c r="DK551" s="12">
        <v>744</v>
      </c>
      <c r="DL551" s="5">
        <f t="shared" si="44"/>
        <v>13.440860215053764</v>
      </c>
      <c r="DM551" s="9">
        <v>1.89</v>
      </c>
    </row>
    <row r="552" spans="115:117" ht="15">
      <c r="DK552" s="12">
        <v>745</v>
      </c>
      <c r="DL552" s="5">
        <f t="shared" si="44"/>
        <v>13.422818791946307</v>
      </c>
      <c r="DM552" s="9">
        <v>1.8925</v>
      </c>
    </row>
    <row r="553" spans="115:117" ht="15">
      <c r="DK553" s="12">
        <v>746</v>
      </c>
      <c r="DL553" s="5">
        <f t="shared" si="44"/>
        <v>13.404825737265416</v>
      </c>
      <c r="DM553" s="9">
        <v>1.895</v>
      </c>
    </row>
    <row r="554" spans="115:117" ht="15">
      <c r="DK554" s="12">
        <v>747</v>
      </c>
      <c r="DL554" s="5">
        <f t="shared" si="44"/>
        <v>13.386880856760374</v>
      </c>
      <c r="DM554" s="9">
        <v>1.8974</v>
      </c>
    </row>
    <row r="555" spans="115:117" ht="15">
      <c r="DK555" s="12">
        <v>748</v>
      </c>
      <c r="DL555" s="5">
        <f t="shared" si="44"/>
        <v>13.36898395721925</v>
      </c>
      <c r="DM555" s="9">
        <v>1.8996</v>
      </c>
    </row>
    <row r="556" spans="115:117" ht="15">
      <c r="DK556" s="12">
        <v>749</v>
      </c>
      <c r="DL556" s="5">
        <f t="shared" si="44"/>
        <v>13.35113484646195</v>
      </c>
      <c r="DM556" s="9">
        <v>1.9017</v>
      </c>
    </row>
    <row r="557" spans="115:117" ht="15">
      <c r="DK557" s="12">
        <v>750</v>
      </c>
      <c r="DL557" s="5">
        <f t="shared" si="44"/>
        <v>13.333333333333332</v>
      </c>
      <c r="DM557" s="9">
        <v>1.9037</v>
      </c>
    </row>
    <row r="558" spans="115:117" ht="15">
      <c r="DK558" s="12">
        <v>751</v>
      </c>
      <c r="DL558" s="5">
        <f t="shared" si="44"/>
        <v>13.315579227696405</v>
      </c>
      <c r="DM558" s="9">
        <v>1.9055</v>
      </c>
    </row>
    <row r="559" spans="115:117" ht="15">
      <c r="DK559" s="12">
        <v>752</v>
      </c>
      <c r="DL559" s="5">
        <f t="shared" si="44"/>
        <v>13.297872340425531</v>
      </c>
      <c r="DM559" s="9">
        <v>1.9072</v>
      </c>
    </row>
    <row r="560" spans="115:117" ht="15">
      <c r="DK560" s="12">
        <v>753</v>
      </c>
      <c r="DL560" s="5">
        <f t="shared" si="44"/>
        <v>13.280212483399733</v>
      </c>
      <c r="DM560" s="9">
        <v>1.9088</v>
      </c>
    </row>
    <row r="561" spans="115:117" ht="15">
      <c r="DK561" s="12">
        <v>754</v>
      </c>
      <c r="DL561" s="5">
        <f t="shared" si="44"/>
        <v>13.26259946949602</v>
      </c>
      <c r="DM561" s="9">
        <v>1.9103</v>
      </c>
    </row>
    <row r="562" spans="115:117" ht="15">
      <c r="DK562" s="12">
        <v>755</v>
      </c>
      <c r="DL562" s="5">
        <f t="shared" si="44"/>
        <v>13.245033112582782</v>
      </c>
      <c r="DM562" s="9">
        <v>1.9116</v>
      </c>
    </row>
    <row r="563" spans="115:117" ht="15">
      <c r="DK563" s="12">
        <v>756</v>
      </c>
      <c r="DL563" s="5">
        <f t="shared" si="44"/>
        <v>13.227513227513226</v>
      </c>
      <c r="DM563" s="9">
        <v>1.9128</v>
      </c>
    </row>
    <row r="564" spans="115:117" ht="15">
      <c r="DK564" s="12">
        <v>757</v>
      </c>
      <c r="DL564" s="5">
        <f t="shared" si="44"/>
        <v>13.21003963011889</v>
      </c>
      <c r="DM564" s="9">
        <v>1.9138</v>
      </c>
    </row>
    <row r="565" spans="115:117" ht="15">
      <c r="DK565" s="12">
        <v>758</v>
      </c>
      <c r="DL565" s="5">
        <f t="shared" si="44"/>
        <v>13.192612137203167</v>
      </c>
      <c r="DM565" s="9">
        <v>1.9147</v>
      </c>
    </row>
    <row r="566" spans="115:117" ht="15">
      <c r="DK566" s="12">
        <v>759</v>
      </c>
      <c r="DL566" s="5">
        <f t="shared" si="44"/>
        <v>13.175230566534914</v>
      </c>
      <c r="DM566" s="9">
        <v>1.9154</v>
      </c>
    </row>
    <row r="567" spans="115:117" ht="15">
      <c r="DK567" s="12">
        <v>760</v>
      </c>
      <c r="DL567" s="5">
        <f t="shared" si="44"/>
        <v>13.157894736842104</v>
      </c>
      <c r="DM567" s="9">
        <v>1.916</v>
      </c>
    </row>
    <row r="568" spans="115:117" ht="15">
      <c r="DK568" s="12">
        <v>761</v>
      </c>
      <c r="DL568" s="5">
        <f t="shared" si="44"/>
        <v>13.140604467805518</v>
      </c>
      <c r="DM568" s="9">
        <v>1.9164</v>
      </c>
    </row>
    <row r="569" spans="115:117" ht="15">
      <c r="DK569" s="12">
        <v>762</v>
      </c>
      <c r="DL569" s="5">
        <f t="shared" si="44"/>
        <v>13.123359580052494</v>
      </c>
      <c r="DM569" s="9">
        <v>1.9167</v>
      </c>
    </row>
    <row r="570" spans="115:117" ht="15">
      <c r="DK570" s="12">
        <v>763</v>
      </c>
      <c r="DL570" s="5">
        <f t="shared" si="44"/>
        <v>13.106159895150721</v>
      </c>
      <c r="DM570" s="9">
        <v>1.9168</v>
      </c>
    </row>
    <row r="571" spans="115:117" ht="15">
      <c r="DK571" s="12">
        <v>764</v>
      </c>
      <c r="DL571" s="5">
        <f t="shared" si="44"/>
        <v>13.089005235602095</v>
      </c>
      <c r="DM571" s="9">
        <v>1.9167</v>
      </c>
    </row>
    <row r="572" spans="115:117" ht="15">
      <c r="DK572" s="12">
        <v>765</v>
      </c>
      <c r="DL572" s="5">
        <f t="shared" si="44"/>
        <v>13.071895424836601</v>
      </c>
      <c r="DM572" s="9">
        <v>1.9165</v>
      </c>
    </row>
    <row r="573" spans="115:117" ht="15">
      <c r="DK573" s="12">
        <v>766</v>
      </c>
      <c r="DL573" s="5">
        <f t="shared" si="44"/>
        <v>13.054830287206267</v>
      </c>
      <c r="DM573" s="9">
        <v>1.9161</v>
      </c>
    </row>
    <row r="574" spans="115:117" ht="15">
      <c r="DK574" s="12">
        <v>767</v>
      </c>
      <c r="DL574" s="5">
        <f t="shared" si="44"/>
        <v>13.03780964797914</v>
      </c>
      <c r="DM574" s="9">
        <v>1.9156</v>
      </c>
    </row>
    <row r="575" spans="115:117" ht="15">
      <c r="DK575" s="12">
        <v>768</v>
      </c>
      <c r="DL575" s="5">
        <f t="shared" si="44"/>
        <v>13.020833333333332</v>
      </c>
      <c r="DM575" s="9">
        <v>1.9148</v>
      </c>
    </row>
    <row r="576" spans="115:117" ht="15">
      <c r="DK576" s="12">
        <v>769</v>
      </c>
      <c r="DL576" s="5">
        <f t="shared" si="44"/>
        <v>13.003901170351106</v>
      </c>
      <c r="DM576" s="9">
        <v>1.914</v>
      </c>
    </row>
    <row r="577" spans="115:117" ht="15">
      <c r="DK577" s="12">
        <v>770</v>
      </c>
      <c r="DL577" s="5">
        <f t="shared" si="44"/>
        <v>12.987012987012987</v>
      </c>
      <c r="DM577" s="9">
        <v>1.9129</v>
      </c>
    </row>
    <row r="578" spans="115:117" ht="15">
      <c r="DK578" s="12">
        <v>771</v>
      </c>
      <c r="DL578" s="5">
        <f t="shared" si="44"/>
        <v>12.970168612191959</v>
      </c>
      <c r="DM578" s="9">
        <v>1.9117</v>
      </c>
    </row>
    <row r="579" spans="115:117" ht="15">
      <c r="DK579" s="12">
        <v>772</v>
      </c>
      <c r="DL579" s="5">
        <f t="shared" si="44"/>
        <v>12.953367875647668</v>
      </c>
      <c r="DM579" s="9">
        <v>1.9104</v>
      </c>
    </row>
    <row r="580" spans="115:117" ht="15">
      <c r="DK580" s="12">
        <v>773</v>
      </c>
      <c r="DL580" s="5">
        <f t="shared" si="44"/>
        <v>12.9366106080207</v>
      </c>
      <c r="DM580" s="9">
        <v>1.9088</v>
      </c>
    </row>
    <row r="581" spans="115:117" ht="15">
      <c r="DK581" s="12">
        <v>774</v>
      </c>
      <c r="DL581" s="5">
        <f t="shared" si="44"/>
        <v>12.919896640826874</v>
      </c>
      <c r="DM581" s="9">
        <v>1.9071</v>
      </c>
    </row>
    <row r="582" spans="115:117" ht="15">
      <c r="DK582" s="12">
        <v>775</v>
      </c>
      <c r="DL582" s="5">
        <f t="shared" si="44"/>
        <v>12.903225806451612</v>
      </c>
      <c r="DM582" s="9">
        <v>1.9053</v>
      </c>
    </row>
    <row r="583" spans="115:117" ht="15">
      <c r="DK583" s="12">
        <v>776</v>
      </c>
      <c r="DL583" s="5">
        <f t="shared" si="44"/>
        <v>12.88659793814433</v>
      </c>
      <c r="DM583" s="9">
        <v>1.9033</v>
      </c>
    </row>
    <row r="584" spans="115:117" ht="15">
      <c r="DK584" s="12">
        <v>777</v>
      </c>
      <c r="DL584" s="5">
        <f aca="true" t="shared" si="45" ref="DL584:DL647">1/DK584*10000</f>
        <v>12.87001287001287</v>
      </c>
      <c r="DM584" s="9">
        <v>1.9011</v>
      </c>
    </row>
    <row r="585" spans="115:117" ht="15">
      <c r="DK585" s="12">
        <v>778</v>
      </c>
      <c r="DL585" s="5">
        <f t="shared" si="45"/>
        <v>12.853470437017993</v>
      </c>
      <c r="DM585" s="9">
        <v>1.8988</v>
      </c>
    </row>
    <row r="586" spans="115:117" ht="15">
      <c r="DK586" s="12">
        <v>779</v>
      </c>
      <c r="DL586" s="5">
        <f t="shared" si="45"/>
        <v>12.836970474967906</v>
      </c>
      <c r="DM586" s="9">
        <v>1.8963</v>
      </c>
    </row>
    <row r="587" spans="115:117" ht="15">
      <c r="DK587" s="12">
        <v>780</v>
      </c>
      <c r="DL587" s="5">
        <f t="shared" si="45"/>
        <v>12.820512820512821</v>
      </c>
      <c r="DM587" s="9">
        <v>1.8937</v>
      </c>
    </row>
    <row r="588" spans="115:117" ht="15">
      <c r="DK588" s="12">
        <v>781</v>
      </c>
      <c r="DL588" s="5">
        <f t="shared" si="45"/>
        <v>12.804097311139564</v>
      </c>
      <c r="DM588" s="9">
        <v>1.8909</v>
      </c>
    </row>
    <row r="589" spans="115:117" ht="15">
      <c r="DK589" s="12">
        <v>782</v>
      </c>
      <c r="DL589" s="5">
        <f t="shared" si="45"/>
        <v>12.787723785166241</v>
      </c>
      <c r="DM589" s="9">
        <v>1.888</v>
      </c>
    </row>
    <row r="590" spans="115:117" ht="15">
      <c r="DK590" s="12">
        <v>783</v>
      </c>
      <c r="DL590" s="5">
        <f t="shared" si="45"/>
        <v>12.77139208173691</v>
      </c>
      <c r="DM590" s="9">
        <v>1.885</v>
      </c>
    </row>
    <row r="591" spans="115:117" ht="15">
      <c r="DK591" s="12">
        <v>784</v>
      </c>
      <c r="DL591" s="5">
        <f t="shared" si="45"/>
        <v>12.755102040816325</v>
      </c>
      <c r="DM591" s="9">
        <v>1.8818</v>
      </c>
    </row>
    <row r="592" spans="115:117" ht="15">
      <c r="DK592" s="12">
        <v>785</v>
      </c>
      <c r="DL592" s="5">
        <f t="shared" si="45"/>
        <v>12.738853503184712</v>
      </c>
      <c r="DM592" s="9">
        <v>1.8785</v>
      </c>
    </row>
    <row r="593" spans="115:117" ht="15">
      <c r="DK593" s="12">
        <v>786</v>
      </c>
      <c r="DL593" s="5">
        <f t="shared" si="45"/>
        <v>12.722646310432571</v>
      </c>
      <c r="DM593" s="9">
        <v>1.875</v>
      </c>
    </row>
    <row r="594" spans="115:117" ht="15">
      <c r="DK594" s="12">
        <v>787</v>
      </c>
      <c r="DL594" s="5">
        <f t="shared" si="45"/>
        <v>12.706480304955528</v>
      </c>
      <c r="DM594" s="9">
        <v>1.8715</v>
      </c>
    </row>
    <row r="595" spans="115:117" ht="15">
      <c r="DK595" s="12">
        <v>788</v>
      </c>
      <c r="DL595" s="5">
        <f t="shared" si="45"/>
        <v>12.690355329949238</v>
      </c>
      <c r="DM595" s="9">
        <v>1.8678</v>
      </c>
    </row>
    <row r="596" spans="115:117" ht="15">
      <c r="DK596" s="12">
        <v>789</v>
      </c>
      <c r="DL596" s="5">
        <f t="shared" si="45"/>
        <v>12.674271229404308</v>
      </c>
      <c r="DM596" s="9">
        <v>1.864</v>
      </c>
    </row>
    <row r="597" spans="115:117" ht="15">
      <c r="DK597" s="12">
        <v>790</v>
      </c>
      <c r="DL597" s="5">
        <f t="shared" si="45"/>
        <v>12.658227848101266</v>
      </c>
      <c r="DM597" s="9">
        <v>1.8601</v>
      </c>
    </row>
    <row r="598" spans="115:117" ht="15">
      <c r="DK598" s="12">
        <v>791</v>
      </c>
      <c r="DL598" s="5">
        <f t="shared" si="45"/>
        <v>12.642225031605564</v>
      </c>
      <c r="DM598" s="9">
        <v>1.8561</v>
      </c>
    </row>
    <row r="599" spans="115:117" ht="15">
      <c r="DK599" s="12">
        <v>792</v>
      </c>
      <c r="DL599" s="5">
        <f t="shared" si="45"/>
        <v>12.626262626262628</v>
      </c>
      <c r="DM599" s="9">
        <v>1.852</v>
      </c>
    </row>
    <row r="600" spans="115:117" ht="15">
      <c r="DK600" s="12">
        <v>793</v>
      </c>
      <c r="DL600" s="5">
        <f t="shared" si="45"/>
        <v>12.610340479192939</v>
      </c>
      <c r="DM600" s="9">
        <v>1.8478</v>
      </c>
    </row>
    <row r="601" spans="115:117" ht="15">
      <c r="DK601" s="12">
        <v>794</v>
      </c>
      <c r="DL601" s="5">
        <f t="shared" si="45"/>
        <v>12.594458438287154</v>
      </c>
      <c r="DM601" s="9">
        <v>1.8435</v>
      </c>
    </row>
    <row r="602" spans="115:117" ht="15">
      <c r="DK602" s="12">
        <v>795</v>
      </c>
      <c r="DL602" s="5">
        <f t="shared" si="45"/>
        <v>12.578616352201257</v>
      </c>
      <c r="DM602" s="9">
        <v>1.8392</v>
      </c>
    </row>
    <row r="603" spans="115:117" ht="15">
      <c r="DK603" s="12">
        <v>796</v>
      </c>
      <c r="DL603" s="5">
        <f t="shared" si="45"/>
        <v>12.56281407035176</v>
      </c>
      <c r="DM603" s="9">
        <v>1.8348</v>
      </c>
    </row>
    <row r="604" spans="115:117" ht="15">
      <c r="DK604" s="12">
        <v>797</v>
      </c>
      <c r="DL604" s="5">
        <f t="shared" si="45"/>
        <v>12.547051442910915</v>
      </c>
      <c r="DM604" s="9">
        <v>1.8303</v>
      </c>
    </row>
    <row r="605" spans="115:117" ht="15">
      <c r="DK605" s="12">
        <v>798</v>
      </c>
      <c r="DL605" s="5">
        <f t="shared" si="45"/>
        <v>12.531328320802004</v>
      </c>
      <c r="DM605" s="9">
        <v>1.8258</v>
      </c>
    </row>
    <row r="606" spans="115:117" ht="15">
      <c r="DK606" s="12">
        <v>799</v>
      </c>
      <c r="DL606" s="5">
        <f t="shared" si="45"/>
        <v>12.51564455569462</v>
      </c>
      <c r="DM606" s="9">
        <v>1.8213</v>
      </c>
    </row>
    <row r="607" spans="115:117" ht="15">
      <c r="DK607" s="12">
        <v>800</v>
      </c>
      <c r="DL607" s="5">
        <f t="shared" si="45"/>
        <v>12.5</v>
      </c>
      <c r="DM607" s="9">
        <v>1.8167</v>
      </c>
    </row>
    <row r="608" spans="115:117" ht="15">
      <c r="DK608" s="12">
        <v>801</v>
      </c>
      <c r="DL608" s="5">
        <f t="shared" si="45"/>
        <v>12.484394506866417</v>
      </c>
      <c r="DM608" s="9">
        <v>1.8121</v>
      </c>
    </row>
    <row r="609" spans="115:117" ht="15">
      <c r="DK609" s="12">
        <v>802</v>
      </c>
      <c r="DL609" s="5">
        <f t="shared" si="45"/>
        <v>12.468827930174564</v>
      </c>
      <c r="DM609" s="9">
        <v>1.8074</v>
      </c>
    </row>
    <row r="610" spans="115:117" ht="15">
      <c r="DK610" s="12">
        <v>803</v>
      </c>
      <c r="DL610" s="5">
        <f t="shared" si="45"/>
        <v>12.453300124533001</v>
      </c>
      <c r="DM610" s="9">
        <v>1.8028</v>
      </c>
    </row>
    <row r="611" spans="115:117" ht="15">
      <c r="DK611" s="12">
        <v>804</v>
      </c>
      <c r="DL611" s="5">
        <f t="shared" si="45"/>
        <v>12.43781094527363</v>
      </c>
      <c r="DM611" s="9">
        <v>1.7982</v>
      </c>
    </row>
    <row r="612" spans="115:117" ht="15">
      <c r="DK612" s="12">
        <v>805</v>
      </c>
      <c r="DL612" s="5">
        <f t="shared" si="45"/>
        <v>12.422360248447205</v>
      </c>
      <c r="DM612" s="9">
        <v>1.7935</v>
      </c>
    </row>
    <row r="613" spans="115:117" ht="15">
      <c r="DK613" s="12">
        <v>806</v>
      </c>
      <c r="DL613" s="5">
        <f t="shared" si="45"/>
        <v>12.40694789081886</v>
      </c>
      <c r="DM613" s="9">
        <v>1.7889</v>
      </c>
    </row>
    <row r="614" spans="115:117" ht="15">
      <c r="DK614" s="12">
        <v>807</v>
      </c>
      <c r="DL614" s="5">
        <f t="shared" si="45"/>
        <v>12.391573729863692</v>
      </c>
      <c r="DM614" s="9">
        <v>1.7843</v>
      </c>
    </row>
    <row r="615" spans="115:117" ht="15">
      <c r="DK615" s="12">
        <v>808</v>
      </c>
      <c r="DL615" s="5">
        <f t="shared" si="45"/>
        <v>12.376237623762377</v>
      </c>
      <c r="DM615" s="9">
        <v>1.7797</v>
      </c>
    </row>
    <row r="616" spans="115:117" ht="15">
      <c r="DK616" s="12">
        <v>809</v>
      </c>
      <c r="DL616" s="5">
        <f t="shared" si="45"/>
        <v>12.360939431396785</v>
      </c>
      <c r="DM616" s="9">
        <v>1.7752</v>
      </c>
    </row>
    <row r="617" spans="115:117" ht="15">
      <c r="DK617" s="12">
        <v>810</v>
      </c>
      <c r="DL617" s="5">
        <f t="shared" si="45"/>
        <v>12.345679012345679</v>
      </c>
      <c r="DM617" s="9">
        <v>1.7707</v>
      </c>
    </row>
    <row r="618" spans="115:117" ht="15">
      <c r="DK618" s="12">
        <v>811</v>
      </c>
      <c r="DL618" s="5">
        <f t="shared" si="45"/>
        <v>12.330456226880395</v>
      </c>
      <c r="DM618" s="9">
        <v>1.7663</v>
      </c>
    </row>
    <row r="619" spans="115:117" ht="15">
      <c r="DK619" s="12">
        <v>812</v>
      </c>
      <c r="DL619" s="5">
        <f t="shared" si="45"/>
        <v>12.31527093596059</v>
      </c>
      <c r="DM619" s="9">
        <v>1.762</v>
      </c>
    </row>
    <row r="620" spans="115:117" ht="15">
      <c r="DK620" s="12">
        <v>813</v>
      </c>
      <c r="DL620" s="5">
        <f t="shared" si="45"/>
        <v>12.300123001230013</v>
      </c>
      <c r="DM620" s="9">
        <v>1.7578</v>
      </c>
    </row>
    <row r="621" spans="115:117" ht="15">
      <c r="DK621" s="12">
        <v>814</v>
      </c>
      <c r="DL621" s="5">
        <f t="shared" si="45"/>
        <v>12.285012285012284</v>
      </c>
      <c r="DM621" s="9">
        <v>1.7536</v>
      </c>
    </row>
    <row r="622" spans="115:117" ht="15">
      <c r="DK622" s="12">
        <v>815</v>
      </c>
      <c r="DL622" s="5">
        <f t="shared" si="45"/>
        <v>12.269938650306749</v>
      </c>
      <c r="DM622" s="9">
        <v>1.7495</v>
      </c>
    </row>
    <row r="623" spans="115:117" ht="15">
      <c r="DK623" s="12">
        <v>816</v>
      </c>
      <c r="DL623" s="5">
        <f t="shared" si="45"/>
        <v>12.254901960784313</v>
      </c>
      <c r="DM623" s="9">
        <v>1.7456</v>
      </c>
    </row>
    <row r="624" spans="115:117" ht="15">
      <c r="DK624" s="12">
        <v>817</v>
      </c>
      <c r="DL624" s="5">
        <f t="shared" si="45"/>
        <v>12.239902080783352</v>
      </c>
      <c r="DM624" s="9">
        <v>1.7417</v>
      </c>
    </row>
    <row r="625" spans="115:117" ht="15">
      <c r="DK625" s="12">
        <v>818</v>
      </c>
      <c r="DL625" s="5">
        <f t="shared" si="45"/>
        <v>12.224938875305623</v>
      </c>
      <c r="DM625" s="9">
        <v>1.738</v>
      </c>
    </row>
    <row r="626" spans="115:117" ht="15">
      <c r="DK626" s="12">
        <v>819</v>
      </c>
      <c r="DL626" s="5">
        <f t="shared" si="45"/>
        <v>12.21001221001221</v>
      </c>
      <c r="DM626" s="9">
        <v>1.7344</v>
      </c>
    </row>
    <row r="627" spans="115:117" ht="15">
      <c r="DK627" s="12">
        <v>820</v>
      </c>
      <c r="DL627" s="5">
        <f t="shared" si="45"/>
        <v>12.195121951219512</v>
      </c>
      <c r="DM627" s="9">
        <v>1.7309</v>
      </c>
    </row>
    <row r="628" spans="115:117" ht="15">
      <c r="DK628" s="12">
        <v>821</v>
      </c>
      <c r="DL628" s="5">
        <f t="shared" si="45"/>
        <v>12.180267965895249</v>
      </c>
      <c r="DM628" s="9">
        <v>1.7276</v>
      </c>
    </row>
    <row r="629" spans="115:117" ht="15">
      <c r="DK629" s="12">
        <v>822</v>
      </c>
      <c r="DL629" s="5">
        <f t="shared" si="45"/>
        <v>12.165450121654501</v>
      </c>
      <c r="DM629" s="9">
        <v>1.7244</v>
      </c>
    </row>
    <row r="630" spans="115:117" ht="15">
      <c r="DK630" s="12">
        <v>823</v>
      </c>
      <c r="DL630" s="5">
        <f t="shared" si="45"/>
        <v>12.15066828675577</v>
      </c>
      <c r="DM630" s="9">
        <v>1.7214</v>
      </c>
    </row>
    <row r="631" spans="115:117" ht="15">
      <c r="DK631" s="12">
        <v>824</v>
      </c>
      <c r="DL631" s="5">
        <f t="shared" si="45"/>
        <v>12.135922330097086</v>
      </c>
      <c r="DM631" s="9">
        <v>1.7186</v>
      </c>
    </row>
    <row r="632" spans="115:117" ht="15">
      <c r="DK632" s="12">
        <v>825</v>
      </c>
      <c r="DL632" s="5">
        <f t="shared" si="45"/>
        <v>12.121212121212121</v>
      </c>
      <c r="DM632" s="9">
        <v>1.7159</v>
      </c>
    </row>
    <row r="633" spans="115:117" ht="15">
      <c r="DK633" s="12">
        <v>826</v>
      </c>
      <c r="DL633" s="5">
        <f t="shared" si="45"/>
        <v>12.106537530266344</v>
      </c>
      <c r="DM633" s="9">
        <v>1.7135</v>
      </c>
    </row>
    <row r="634" spans="115:117" ht="15">
      <c r="DK634" s="12">
        <v>827</v>
      </c>
      <c r="DL634" s="5">
        <f t="shared" si="45"/>
        <v>12.091898428053204</v>
      </c>
      <c r="DM634" s="9">
        <v>1.7112</v>
      </c>
    </row>
    <row r="635" spans="115:117" ht="15">
      <c r="DK635" s="12">
        <v>828</v>
      </c>
      <c r="DL635" s="5">
        <f t="shared" si="45"/>
        <v>12.077294685990337</v>
      </c>
      <c r="DM635" s="9">
        <v>1.709</v>
      </c>
    </row>
    <row r="636" spans="115:117" ht="15">
      <c r="DK636" s="12">
        <v>829</v>
      </c>
      <c r="DL636" s="5">
        <f t="shared" si="45"/>
        <v>12.0627261761158</v>
      </c>
      <c r="DM636" s="9">
        <v>1.7071</v>
      </c>
    </row>
    <row r="637" spans="115:117" ht="15">
      <c r="DK637" s="12">
        <v>830</v>
      </c>
      <c r="DL637" s="5">
        <f t="shared" si="45"/>
        <v>12.048192771084338</v>
      </c>
      <c r="DM637" s="9">
        <v>1.7054</v>
      </c>
    </row>
    <row r="638" spans="115:117" ht="15">
      <c r="DK638" s="12">
        <v>831</v>
      </c>
      <c r="DL638" s="5">
        <f t="shared" si="45"/>
        <v>12.033694344163658</v>
      </c>
      <c r="DM638" s="9">
        <v>1.7039</v>
      </c>
    </row>
    <row r="639" spans="115:117" ht="15">
      <c r="DK639" s="12">
        <v>832</v>
      </c>
      <c r="DL639" s="5">
        <f t="shared" si="45"/>
        <v>12.01923076923077</v>
      </c>
      <c r="DM639" s="9">
        <v>1.7025</v>
      </c>
    </row>
    <row r="640" spans="115:117" ht="15">
      <c r="DK640" s="12">
        <v>833</v>
      </c>
      <c r="DL640" s="5">
        <f t="shared" si="45"/>
        <v>12.004801920768307</v>
      </c>
      <c r="DM640" s="9">
        <v>1.7014</v>
      </c>
    </row>
    <row r="641" spans="115:117" ht="15">
      <c r="DK641" s="12">
        <v>834</v>
      </c>
      <c r="DL641" s="5">
        <f t="shared" si="45"/>
        <v>11.990407673860911</v>
      </c>
      <c r="DM641" s="9">
        <v>1.7005</v>
      </c>
    </row>
    <row r="642" spans="115:117" ht="15">
      <c r="DK642" s="12">
        <v>835</v>
      </c>
      <c r="DL642" s="5">
        <f t="shared" si="45"/>
        <v>11.976047904191617</v>
      </c>
      <c r="DM642" s="9">
        <v>1.6998</v>
      </c>
    </row>
    <row r="643" spans="115:117" ht="15">
      <c r="DK643" s="12">
        <v>836</v>
      </c>
      <c r="DL643" s="5">
        <f t="shared" si="45"/>
        <v>11.961722488038276</v>
      </c>
      <c r="DM643" s="9">
        <v>1.6993</v>
      </c>
    </row>
    <row r="644" spans="115:117" ht="15">
      <c r="DK644" s="12">
        <v>837</v>
      </c>
      <c r="DL644" s="5">
        <f t="shared" si="45"/>
        <v>11.947431302270012</v>
      </c>
      <c r="DM644" s="9">
        <v>1.699</v>
      </c>
    </row>
    <row r="645" spans="115:117" ht="15">
      <c r="DK645" s="12">
        <v>838</v>
      </c>
      <c r="DL645" s="5">
        <f t="shared" si="45"/>
        <v>11.933174224343675</v>
      </c>
      <c r="DM645" s="9">
        <v>1.6989</v>
      </c>
    </row>
    <row r="646" spans="115:117" ht="15">
      <c r="DK646" s="12">
        <v>839</v>
      </c>
      <c r="DL646" s="5">
        <f t="shared" si="45"/>
        <v>11.918951132300357</v>
      </c>
      <c r="DM646" s="9">
        <v>1.699</v>
      </c>
    </row>
    <row r="647" spans="115:117" ht="15">
      <c r="DK647" s="12">
        <v>840</v>
      </c>
      <c r="DL647" s="5">
        <f t="shared" si="45"/>
        <v>11.904761904761905</v>
      </c>
      <c r="DM647" s="9">
        <v>1.6993</v>
      </c>
    </row>
    <row r="648" spans="115:117" ht="15">
      <c r="DK648" s="12">
        <v>841</v>
      </c>
      <c r="DL648" s="5">
        <f aca="true" t="shared" si="46" ref="DL648:DL711">1/DK648*10000</f>
        <v>11.890606420927467</v>
      </c>
      <c r="DM648" s="9">
        <v>1.6999</v>
      </c>
    </row>
    <row r="649" spans="115:117" ht="15">
      <c r="DK649" s="12">
        <v>842</v>
      </c>
      <c r="DL649" s="5">
        <f t="shared" si="46"/>
        <v>11.876484560570072</v>
      </c>
      <c r="DM649" s="9">
        <v>1.7006</v>
      </c>
    </row>
    <row r="650" spans="115:117" ht="15">
      <c r="DK650" s="12">
        <v>843</v>
      </c>
      <c r="DL650" s="5">
        <f t="shared" si="46"/>
        <v>11.862396204033216</v>
      </c>
      <c r="DM650" s="9">
        <v>1.7015</v>
      </c>
    </row>
    <row r="651" spans="115:117" ht="15">
      <c r="DK651" s="12">
        <v>844</v>
      </c>
      <c r="DL651" s="5">
        <f t="shared" si="46"/>
        <v>11.848341232227488</v>
      </c>
      <c r="DM651" s="9">
        <v>1.7026</v>
      </c>
    </row>
    <row r="652" spans="115:117" ht="15">
      <c r="DK652" s="12">
        <v>845</v>
      </c>
      <c r="DL652" s="5">
        <f t="shared" si="46"/>
        <v>11.834319526627219</v>
      </c>
      <c r="DM652" s="9">
        <v>1.704</v>
      </c>
    </row>
    <row r="653" spans="115:117" ht="15">
      <c r="DK653" s="12">
        <v>846</v>
      </c>
      <c r="DL653" s="5">
        <f t="shared" si="46"/>
        <v>11.82033096926714</v>
      </c>
      <c r="DM653" s="9">
        <v>1.7055</v>
      </c>
    </row>
    <row r="654" spans="115:117" ht="15">
      <c r="DK654" s="12">
        <v>847</v>
      </c>
      <c r="DL654" s="5">
        <f t="shared" si="46"/>
        <v>11.806375442739078</v>
      </c>
      <c r="DM654" s="9">
        <v>1.7071</v>
      </c>
    </row>
    <row r="655" spans="115:117" ht="15">
      <c r="DK655" s="12">
        <v>848</v>
      </c>
      <c r="DL655" s="5">
        <f t="shared" si="46"/>
        <v>11.79245283018868</v>
      </c>
      <c r="DM655" s="9">
        <v>1.709</v>
      </c>
    </row>
    <row r="656" spans="115:117" ht="15">
      <c r="DK656" s="12">
        <v>849</v>
      </c>
      <c r="DL656" s="5">
        <f t="shared" si="46"/>
        <v>11.77856301531213</v>
      </c>
      <c r="DM656" s="9">
        <v>1.711</v>
      </c>
    </row>
    <row r="657" spans="115:117" ht="15">
      <c r="DK657" s="12">
        <v>850</v>
      </c>
      <c r="DL657" s="5">
        <f t="shared" si="46"/>
        <v>11.76470588235294</v>
      </c>
      <c r="DM657" s="9">
        <v>1.7132</v>
      </c>
    </row>
    <row r="658" spans="115:117" ht="15">
      <c r="DK658" s="12">
        <v>851</v>
      </c>
      <c r="DL658" s="5">
        <f t="shared" si="46"/>
        <v>11.750881316098708</v>
      </c>
      <c r="DM658" s="9">
        <v>1.7156</v>
      </c>
    </row>
    <row r="659" spans="115:117" ht="15">
      <c r="DK659" s="12">
        <v>852</v>
      </c>
      <c r="DL659" s="5">
        <f t="shared" si="46"/>
        <v>11.737089201877934</v>
      </c>
      <c r="DM659" s="9">
        <v>1.7181</v>
      </c>
    </row>
    <row r="660" spans="115:117" ht="15">
      <c r="DK660" s="12">
        <v>853</v>
      </c>
      <c r="DL660" s="5">
        <f t="shared" si="46"/>
        <v>11.723329425556857</v>
      </c>
      <c r="DM660" s="9">
        <v>1.7208</v>
      </c>
    </row>
    <row r="661" spans="115:117" ht="15">
      <c r="DK661" s="12">
        <v>854</v>
      </c>
      <c r="DL661" s="5">
        <f t="shared" si="46"/>
        <v>11.7096018735363</v>
      </c>
      <c r="DM661" s="9">
        <v>1.7236</v>
      </c>
    </row>
    <row r="662" spans="115:117" ht="15">
      <c r="DK662" s="12">
        <v>855</v>
      </c>
      <c r="DL662" s="5">
        <f t="shared" si="46"/>
        <v>11.695906432748538</v>
      </c>
      <c r="DM662" s="9">
        <v>1.7265</v>
      </c>
    </row>
    <row r="663" spans="115:117" ht="15">
      <c r="DK663" s="12">
        <v>856</v>
      </c>
      <c r="DL663" s="5">
        <f t="shared" si="46"/>
        <v>11.682242990654204</v>
      </c>
      <c r="DM663" s="9">
        <v>1.7296</v>
      </c>
    </row>
    <row r="664" spans="115:117" ht="15">
      <c r="DK664" s="12">
        <v>857</v>
      </c>
      <c r="DL664" s="5">
        <f t="shared" si="46"/>
        <v>11.668611435239205</v>
      </c>
      <c r="DM664" s="9">
        <v>1.7328</v>
      </c>
    </row>
    <row r="665" spans="115:117" ht="15">
      <c r="DK665" s="12">
        <v>858</v>
      </c>
      <c r="DL665" s="5">
        <f t="shared" si="46"/>
        <v>11.655011655011656</v>
      </c>
      <c r="DM665" s="9">
        <v>1.7361</v>
      </c>
    </row>
    <row r="666" spans="115:117" ht="15">
      <c r="DK666" s="12">
        <v>859</v>
      </c>
      <c r="DL666" s="5">
        <f t="shared" si="46"/>
        <v>11.641443538998836</v>
      </c>
      <c r="DM666" s="9">
        <v>1.7396</v>
      </c>
    </row>
    <row r="667" spans="115:117" ht="15">
      <c r="DK667" s="12">
        <v>860</v>
      </c>
      <c r="DL667" s="5">
        <f t="shared" si="46"/>
        <v>11.627906976744185</v>
      </c>
      <c r="DM667" s="9">
        <v>1.7431</v>
      </c>
    </row>
    <row r="668" spans="115:117" ht="15">
      <c r="DK668" s="12">
        <v>861</v>
      </c>
      <c r="DL668" s="5">
        <f t="shared" si="46"/>
        <v>11.614401858304298</v>
      </c>
      <c r="DM668" s="9">
        <v>1.7467</v>
      </c>
    </row>
    <row r="669" spans="115:117" ht="15">
      <c r="DK669" s="12">
        <v>862</v>
      </c>
      <c r="DL669" s="5">
        <f t="shared" si="46"/>
        <v>11.600928074245939</v>
      </c>
      <c r="DM669" s="9">
        <v>1.7505</v>
      </c>
    </row>
    <row r="670" spans="115:117" ht="15">
      <c r="DK670" s="12">
        <v>863</v>
      </c>
      <c r="DL670" s="5">
        <f t="shared" si="46"/>
        <v>11.587485515643106</v>
      </c>
      <c r="DM670" s="9">
        <v>1.7543</v>
      </c>
    </row>
    <row r="671" spans="115:117" ht="15">
      <c r="DK671" s="12">
        <v>864</v>
      </c>
      <c r="DL671" s="5">
        <f t="shared" si="46"/>
        <v>11.574074074074073</v>
      </c>
      <c r="DM671" s="9">
        <v>1.7582</v>
      </c>
    </row>
    <row r="672" spans="115:117" ht="15">
      <c r="DK672" s="12">
        <v>865</v>
      </c>
      <c r="DL672" s="5">
        <f t="shared" si="46"/>
        <v>11.560693641618498</v>
      </c>
      <c r="DM672" s="9">
        <v>1.7621</v>
      </c>
    </row>
    <row r="673" spans="115:117" ht="15">
      <c r="DK673" s="12">
        <v>866</v>
      </c>
      <c r="DL673" s="5">
        <f t="shared" si="46"/>
        <v>11.547344110854503</v>
      </c>
      <c r="DM673" s="9">
        <v>1.7662</v>
      </c>
    </row>
    <row r="674" spans="115:117" ht="15">
      <c r="DK674" s="12">
        <v>867</v>
      </c>
      <c r="DL674" s="5">
        <f t="shared" si="46"/>
        <v>11.534025374855824</v>
      </c>
      <c r="DM674" s="9">
        <v>1.7703</v>
      </c>
    </row>
    <row r="675" spans="115:117" ht="15">
      <c r="DK675" s="12">
        <v>868</v>
      </c>
      <c r="DL675" s="5">
        <f t="shared" si="46"/>
        <v>11.52073732718894</v>
      </c>
      <c r="DM675" s="9">
        <v>1.7745</v>
      </c>
    </row>
    <row r="676" spans="115:117" ht="15">
      <c r="DK676" s="12">
        <v>869</v>
      </c>
      <c r="DL676" s="5">
        <f t="shared" si="46"/>
        <v>11.507479861910241</v>
      </c>
      <c r="DM676" s="9">
        <v>1.7787</v>
      </c>
    </row>
    <row r="677" spans="115:117" ht="15">
      <c r="DK677" s="12">
        <v>870</v>
      </c>
      <c r="DL677" s="5">
        <f t="shared" si="46"/>
        <v>11.494252873563218</v>
      </c>
      <c r="DM677" s="9">
        <v>1.7829</v>
      </c>
    </row>
    <row r="678" spans="115:117" ht="15">
      <c r="DK678" s="12">
        <v>871</v>
      </c>
      <c r="DL678" s="5">
        <f t="shared" si="46"/>
        <v>11.481056257175661</v>
      </c>
      <c r="DM678" s="9">
        <v>1.7872</v>
      </c>
    </row>
    <row r="679" spans="115:117" ht="15">
      <c r="DK679" s="12">
        <v>872</v>
      </c>
      <c r="DL679" s="5">
        <f t="shared" si="46"/>
        <v>11.46788990825688</v>
      </c>
      <c r="DM679" s="9">
        <v>1.7916</v>
      </c>
    </row>
    <row r="680" spans="115:117" ht="15">
      <c r="DK680" s="12">
        <v>873</v>
      </c>
      <c r="DL680" s="5">
        <f t="shared" si="46"/>
        <v>11.45475372279496</v>
      </c>
      <c r="DM680" s="9">
        <v>1.7959</v>
      </c>
    </row>
    <row r="681" spans="115:117" ht="15">
      <c r="DK681" s="12">
        <v>874</v>
      </c>
      <c r="DL681" s="5">
        <f t="shared" si="46"/>
        <v>11.441647597254004</v>
      </c>
      <c r="DM681" s="9">
        <v>1.8003</v>
      </c>
    </row>
    <row r="682" spans="115:117" ht="15">
      <c r="DK682" s="12">
        <v>875</v>
      </c>
      <c r="DL682" s="5">
        <f t="shared" si="46"/>
        <v>11.428571428571429</v>
      </c>
      <c r="DM682" s="9">
        <v>1.8048</v>
      </c>
    </row>
    <row r="683" spans="115:117" ht="15">
      <c r="DK683" s="12">
        <v>876</v>
      </c>
      <c r="DL683" s="5">
        <f t="shared" si="46"/>
        <v>11.415525114155251</v>
      </c>
      <c r="DM683" s="9">
        <v>1.8092</v>
      </c>
    </row>
    <row r="684" spans="115:117" ht="15">
      <c r="DK684" s="12">
        <v>877</v>
      </c>
      <c r="DL684" s="5">
        <f t="shared" si="46"/>
        <v>11.402508551881414</v>
      </c>
      <c r="DM684" s="9">
        <v>1.8136</v>
      </c>
    </row>
    <row r="685" spans="115:117" ht="15">
      <c r="DK685" s="12">
        <v>878</v>
      </c>
      <c r="DL685" s="5">
        <f t="shared" si="46"/>
        <v>11.389521640091116</v>
      </c>
      <c r="DM685" s="9">
        <v>1.8181</v>
      </c>
    </row>
    <row r="686" spans="115:117" ht="15">
      <c r="DK686" s="12">
        <v>879</v>
      </c>
      <c r="DL686" s="5">
        <f t="shared" si="46"/>
        <v>11.376564277588168</v>
      </c>
      <c r="DM686" s="9">
        <v>1.8226</v>
      </c>
    </row>
    <row r="687" spans="115:117" ht="15">
      <c r="DK687" s="12">
        <v>880</v>
      </c>
      <c r="DL687" s="5">
        <f t="shared" si="46"/>
        <v>11.363636363636363</v>
      </c>
      <c r="DM687" s="9">
        <v>1.8271</v>
      </c>
    </row>
    <row r="688" spans="115:117" ht="15">
      <c r="DK688" s="12">
        <v>881</v>
      </c>
      <c r="DL688" s="5">
        <f t="shared" si="46"/>
        <v>11.350737797956867</v>
      </c>
      <c r="DM688" s="9">
        <v>1.8315</v>
      </c>
    </row>
    <row r="689" spans="115:117" ht="15">
      <c r="DK689" s="12">
        <v>882</v>
      </c>
      <c r="DL689" s="5">
        <f t="shared" si="46"/>
        <v>11.337868480725623</v>
      </c>
      <c r="DM689" s="9">
        <v>1.836</v>
      </c>
    </row>
    <row r="690" spans="115:117" ht="15">
      <c r="DK690" s="12">
        <v>883</v>
      </c>
      <c r="DL690" s="5">
        <f t="shared" si="46"/>
        <v>11.325028312570781</v>
      </c>
      <c r="DM690" s="9">
        <v>1.8405</v>
      </c>
    </row>
    <row r="691" spans="115:117" ht="15">
      <c r="DK691" s="12">
        <v>884</v>
      </c>
      <c r="DL691" s="5">
        <f t="shared" si="46"/>
        <v>11.312217194570136</v>
      </c>
      <c r="DM691" s="9">
        <v>1.845</v>
      </c>
    </row>
    <row r="692" spans="115:117" ht="15">
      <c r="DK692" s="12">
        <v>885</v>
      </c>
      <c r="DL692" s="5">
        <f t="shared" si="46"/>
        <v>11.299435028248588</v>
      </c>
      <c r="DM692" s="9">
        <v>1.8494</v>
      </c>
    </row>
    <row r="693" spans="115:117" ht="15">
      <c r="DK693" s="12">
        <v>886</v>
      </c>
      <c r="DL693" s="5">
        <f t="shared" si="46"/>
        <v>11.28668171557562</v>
      </c>
      <c r="DM693" s="9">
        <v>1.8539</v>
      </c>
    </row>
    <row r="694" spans="115:117" ht="15">
      <c r="DK694" s="12">
        <v>887</v>
      </c>
      <c r="DL694" s="5">
        <f t="shared" si="46"/>
        <v>11.273957158962796</v>
      </c>
      <c r="DM694" s="9">
        <v>1.8583</v>
      </c>
    </row>
    <row r="695" spans="115:117" ht="15">
      <c r="DK695" s="12">
        <v>888</v>
      </c>
      <c r="DL695" s="5">
        <f t="shared" si="46"/>
        <v>11.26126126126126</v>
      </c>
      <c r="DM695" s="9">
        <v>1.8627</v>
      </c>
    </row>
    <row r="696" spans="115:117" ht="15">
      <c r="DK696" s="12">
        <v>889</v>
      </c>
      <c r="DL696" s="5">
        <f t="shared" si="46"/>
        <v>11.24859392575928</v>
      </c>
      <c r="DM696" s="9">
        <v>1.8671</v>
      </c>
    </row>
    <row r="697" spans="115:117" ht="15">
      <c r="DK697" s="12">
        <v>890</v>
      </c>
      <c r="DL697" s="5">
        <f t="shared" si="46"/>
        <v>11.235955056179776</v>
      </c>
      <c r="DM697" s="9">
        <v>1.8715</v>
      </c>
    </row>
    <row r="698" spans="115:117" ht="15">
      <c r="DK698" s="12">
        <v>891</v>
      </c>
      <c r="DL698" s="5">
        <f t="shared" si="46"/>
        <v>11.22334455667789</v>
      </c>
      <c r="DM698" s="9">
        <v>1.8759</v>
      </c>
    </row>
    <row r="699" spans="115:117" ht="15">
      <c r="DK699" s="12">
        <v>892</v>
      </c>
      <c r="DL699" s="5">
        <f t="shared" si="46"/>
        <v>11.210762331838565</v>
      </c>
      <c r="DM699" s="9">
        <v>1.8803</v>
      </c>
    </row>
    <row r="700" spans="115:117" ht="15">
      <c r="DK700" s="12">
        <v>893</v>
      </c>
      <c r="DL700" s="5">
        <f t="shared" si="46"/>
        <v>11.198208286674133</v>
      </c>
      <c r="DM700" s="9">
        <v>1.8846</v>
      </c>
    </row>
    <row r="701" spans="115:117" ht="15">
      <c r="DK701" s="12">
        <v>894</v>
      </c>
      <c r="DL701" s="5">
        <f t="shared" si="46"/>
        <v>11.185682326621924</v>
      </c>
      <c r="DM701" s="9">
        <v>1.8889</v>
      </c>
    </row>
    <row r="702" spans="115:117" ht="15">
      <c r="DK702" s="12">
        <v>895</v>
      </c>
      <c r="DL702" s="5">
        <f t="shared" si="46"/>
        <v>11.1731843575419</v>
      </c>
      <c r="DM702" s="9">
        <v>1.8932</v>
      </c>
    </row>
    <row r="703" spans="115:117" ht="15">
      <c r="DK703" s="12">
        <v>896</v>
      </c>
      <c r="DL703" s="5">
        <f t="shared" si="46"/>
        <v>11.160714285714285</v>
      </c>
      <c r="DM703" s="9">
        <v>1.8975</v>
      </c>
    </row>
    <row r="704" spans="115:117" ht="15">
      <c r="DK704" s="12">
        <v>897</v>
      </c>
      <c r="DL704" s="5">
        <f t="shared" si="46"/>
        <v>11.148272017837234</v>
      </c>
      <c r="DM704" s="9">
        <v>1.9017</v>
      </c>
    </row>
    <row r="705" spans="115:117" ht="15">
      <c r="DK705" s="12">
        <v>898</v>
      </c>
      <c r="DL705" s="5">
        <f t="shared" si="46"/>
        <v>11.135857461024498</v>
      </c>
      <c r="DM705" s="9">
        <v>1.9059</v>
      </c>
    </row>
    <row r="706" spans="115:117" ht="15">
      <c r="DK706" s="12">
        <v>899</v>
      </c>
      <c r="DL706" s="5">
        <f t="shared" si="46"/>
        <v>11.123470522803114</v>
      </c>
      <c r="DM706" s="9">
        <v>1.9101</v>
      </c>
    </row>
    <row r="707" spans="115:117" ht="15">
      <c r="DK707" s="12">
        <v>900</v>
      </c>
      <c r="DL707" s="5">
        <f t="shared" si="46"/>
        <v>11.11111111111111</v>
      </c>
      <c r="DM707" s="9">
        <v>1.9143</v>
      </c>
    </row>
    <row r="708" spans="115:117" ht="15">
      <c r="DK708" s="12">
        <v>901</v>
      </c>
      <c r="DL708" s="5">
        <f t="shared" si="46"/>
        <v>11.098779134295228</v>
      </c>
      <c r="DM708" s="9">
        <v>1.9184</v>
      </c>
    </row>
    <row r="709" spans="115:117" ht="15">
      <c r="DK709" s="12">
        <v>902</v>
      </c>
      <c r="DL709" s="5">
        <f t="shared" si="46"/>
        <v>11.086474501108647</v>
      </c>
      <c r="DM709" s="9">
        <v>1.9226</v>
      </c>
    </row>
    <row r="710" spans="115:117" ht="15">
      <c r="DK710" s="12">
        <v>903</v>
      </c>
      <c r="DL710" s="5">
        <f t="shared" si="46"/>
        <v>11.074197120708748</v>
      </c>
      <c r="DM710" s="9">
        <v>1.9267</v>
      </c>
    </row>
    <row r="711" spans="115:117" ht="15">
      <c r="DK711" s="12">
        <v>904</v>
      </c>
      <c r="DL711" s="5">
        <f t="shared" si="46"/>
        <v>11.061946902654867</v>
      </c>
      <c r="DM711" s="9">
        <v>1.9307</v>
      </c>
    </row>
    <row r="712" spans="115:117" ht="15">
      <c r="DK712" s="12">
        <v>905</v>
      </c>
      <c r="DL712" s="5">
        <f aca="true" t="shared" si="47" ref="DL712:DL775">1/DK712*10000</f>
        <v>11.049723756906078</v>
      </c>
      <c r="DM712" s="9">
        <v>1.9348</v>
      </c>
    </row>
    <row r="713" spans="115:117" ht="15">
      <c r="DK713" s="12">
        <v>906</v>
      </c>
      <c r="DL713" s="5">
        <f t="shared" si="47"/>
        <v>11.037527593818984</v>
      </c>
      <c r="DM713" s="9">
        <v>1.9388</v>
      </c>
    </row>
    <row r="714" spans="115:117" ht="15">
      <c r="DK714" s="12">
        <v>907</v>
      </c>
      <c r="DL714" s="5">
        <f t="shared" si="47"/>
        <v>11.025358324145534</v>
      </c>
      <c r="DM714" s="9">
        <v>1.9429</v>
      </c>
    </row>
    <row r="715" spans="115:117" ht="15">
      <c r="DK715" s="12">
        <v>908</v>
      </c>
      <c r="DL715" s="5">
        <f t="shared" si="47"/>
        <v>11.013215859030838</v>
      </c>
      <c r="DM715" s="9">
        <v>1.9469</v>
      </c>
    </row>
    <row r="716" spans="115:117" ht="15">
      <c r="DK716" s="12">
        <v>909</v>
      </c>
      <c r="DL716" s="5">
        <f t="shared" si="47"/>
        <v>11.001100110011</v>
      </c>
      <c r="DM716" s="9">
        <v>1.9508</v>
      </c>
    </row>
    <row r="717" spans="115:117" ht="15">
      <c r="DK717" s="12">
        <v>910</v>
      </c>
      <c r="DL717" s="5">
        <f t="shared" si="47"/>
        <v>10.989010989010989</v>
      </c>
      <c r="DM717" s="9">
        <v>1.9548</v>
      </c>
    </row>
    <row r="718" spans="115:117" ht="15">
      <c r="DK718" s="12">
        <v>911</v>
      </c>
      <c r="DL718" s="5">
        <f t="shared" si="47"/>
        <v>10.976948408342482</v>
      </c>
      <c r="DM718" s="9">
        <v>1.9587</v>
      </c>
    </row>
    <row r="719" spans="115:117" ht="15">
      <c r="DK719" s="12">
        <v>912</v>
      </c>
      <c r="DL719" s="5">
        <f t="shared" si="47"/>
        <v>10.964912280701753</v>
      </c>
      <c r="DM719" s="9">
        <v>1.9626</v>
      </c>
    </row>
    <row r="720" spans="115:117" ht="15">
      <c r="DK720" s="12">
        <v>913</v>
      </c>
      <c r="DL720" s="5">
        <f t="shared" si="47"/>
        <v>10.95290251916758</v>
      </c>
      <c r="DM720" s="9">
        <v>1.9665</v>
      </c>
    </row>
    <row r="721" spans="115:117" ht="15">
      <c r="DK721" s="12">
        <v>914</v>
      </c>
      <c r="DL721" s="5">
        <f t="shared" si="47"/>
        <v>10.940919037199125</v>
      </c>
      <c r="DM721" s="9">
        <v>1.9704</v>
      </c>
    </row>
    <row r="722" spans="115:117" ht="15">
      <c r="DK722" s="12">
        <v>915</v>
      </c>
      <c r="DL722" s="5">
        <f t="shared" si="47"/>
        <v>10.92896174863388</v>
      </c>
      <c r="DM722" s="9">
        <v>1.9743</v>
      </c>
    </row>
    <row r="723" spans="115:117" ht="15">
      <c r="DK723" s="12">
        <v>916</v>
      </c>
      <c r="DL723" s="5">
        <f t="shared" si="47"/>
        <v>10.91703056768559</v>
      </c>
      <c r="DM723" s="9">
        <v>1.9782</v>
      </c>
    </row>
    <row r="724" spans="115:117" ht="15">
      <c r="DK724" s="12">
        <v>917</v>
      </c>
      <c r="DL724" s="5">
        <f t="shared" si="47"/>
        <v>10.905125408942203</v>
      </c>
      <c r="DM724" s="9">
        <v>1.982</v>
      </c>
    </row>
    <row r="725" spans="115:117" ht="15">
      <c r="DK725" s="12">
        <v>918</v>
      </c>
      <c r="DL725" s="5">
        <f t="shared" si="47"/>
        <v>10.893246187363836</v>
      </c>
      <c r="DM725" s="9">
        <v>1.9858</v>
      </c>
    </row>
    <row r="726" spans="115:117" ht="15">
      <c r="DK726" s="12">
        <v>919</v>
      </c>
      <c r="DL726" s="5">
        <f t="shared" si="47"/>
        <v>10.881392818280741</v>
      </c>
      <c r="DM726" s="9">
        <v>1.9897</v>
      </c>
    </row>
    <row r="727" spans="115:117" ht="15">
      <c r="DK727" s="12">
        <v>920</v>
      </c>
      <c r="DL727" s="5">
        <f t="shared" si="47"/>
        <v>10.869565217391305</v>
      </c>
      <c r="DM727" s="9">
        <v>1.9935</v>
      </c>
    </row>
    <row r="728" spans="115:117" ht="15">
      <c r="DK728" s="12">
        <v>921</v>
      </c>
      <c r="DL728" s="5">
        <f t="shared" si="47"/>
        <v>10.857763300760045</v>
      </c>
      <c r="DM728" s="9">
        <v>1.9973</v>
      </c>
    </row>
    <row r="729" spans="115:117" ht="15">
      <c r="DK729" s="12">
        <v>922</v>
      </c>
      <c r="DL729" s="5">
        <f t="shared" si="47"/>
        <v>10.84598698481562</v>
      </c>
      <c r="DM729" s="9">
        <v>2.0011</v>
      </c>
    </row>
    <row r="730" spans="115:117" ht="15">
      <c r="DK730" s="12">
        <v>923</v>
      </c>
      <c r="DL730" s="5">
        <f t="shared" si="47"/>
        <v>10.834236186348862</v>
      </c>
      <c r="DM730" s="9">
        <v>2.0049</v>
      </c>
    </row>
    <row r="731" spans="115:117" ht="15">
      <c r="DK731" s="12">
        <v>924</v>
      </c>
      <c r="DL731" s="5">
        <f t="shared" si="47"/>
        <v>10.822510822510823</v>
      </c>
      <c r="DM731" s="9">
        <v>2.0087</v>
      </c>
    </row>
    <row r="732" spans="115:117" ht="15">
      <c r="DK732" s="12">
        <v>925</v>
      </c>
      <c r="DL732" s="5">
        <f t="shared" si="47"/>
        <v>10.81081081081081</v>
      </c>
      <c r="DM732" s="9">
        <v>2.0125</v>
      </c>
    </row>
    <row r="733" spans="115:117" ht="15">
      <c r="DK733" s="12">
        <v>926</v>
      </c>
      <c r="DL733" s="5">
        <f t="shared" si="47"/>
        <v>10.799136069114471</v>
      </c>
      <c r="DM733" s="9">
        <v>2.0163</v>
      </c>
    </row>
    <row r="734" spans="115:117" ht="15">
      <c r="DK734" s="12">
        <v>927</v>
      </c>
      <c r="DL734" s="5">
        <f t="shared" si="47"/>
        <v>10.787486515641854</v>
      </c>
      <c r="DM734" s="9">
        <v>2.0201</v>
      </c>
    </row>
    <row r="735" spans="115:117" ht="15">
      <c r="DK735" s="12">
        <v>928</v>
      </c>
      <c r="DL735" s="5">
        <f t="shared" si="47"/>
        <v>10.775862068965518</v>
      </c>
      <c r="DM735" s="9">
        <v>2.0239</v>
      </c>
    </row>
    <row r="736" spans="115:117" ht="15">
      <c r="DK736" s="12">
        <v>929</v>
      </c>
      <c r="DL736" s="5">
        <f t="shared" si="47"/>
        <v>10.76426264800861</v>
      </c>
      <c r="DM736" s="9">
        <v>2.0277</v>
      </c>
    </row>
    <row r="737" spans="115:117" ht="15">
      <c r="DK737" s="12">
        <v>930</v>
      </c>
      <c r="DL737" s="5">
        <f t="shared" si="47"/>
        <v>10.75268817204301</v>
      </c>
      <c r="DM737" s="9">
        <v>2.0316</v>
      </c>
    </row>
    <row r="738" spans="115:117" ht="15">
      <c r="DK738" s="12">
        <v>931</v>
      </c>
      <c r="DL738" s="5">
        <f t="shared" si="47"/>
        <v>10.741138560687432</v>
      </c>
      <c r="DM738" s="9">
        <v>2.0354</v>
      </c>
    </row>
    <row r="739" spans="115:117" ht="15">
      <c r="DK739" s="12">
        <v>932</v>
      </c>
      <c r="DL739" s="5">
        <f t="shared" si="47"/>
        <v>10.729613733905579</v>
      </c>
      <c r="DM739" s="9">
        <v>2.0392</v>
      </c>
    </row>
    <row r="740" spans="115:117" ht="15">
      <c r="DK740" s="12">
        <v>933</v>
      </c>
      <c r="DL740" s="5">
        <f t="shared" si="47"/>
        <v>10.718113612004288</v>
      </c>
      <c r="DM740" s="9">
        <v>2.0431</v>
      </c>
    </row>
    <row r="741" spans="115:117" ht="15">
      <c r="DK741" s="12">
        <v>934</v>
      </c>
      <c r="DL741" s="5">
        <f t="shared" si="47"/>
        <v>10.706638115631693</v>
      </c>
      <c r="DM741" s="9">
        <v>2.047</v>
      </c>
    </row>
    <row r="742" spans="115:117" ht="15">
      <c r="DK742" s="12">
        <v>935</v>
      </c>
      <c r="DL742" s="5">
        <f t="shared" si="47"/>
        <v>10.695187165775401</v>
      </c>
      <c r="DM742" s="9">
        <v>2.0509</v>
      </c>
    </row>
    <row r="743" spans="115:117" ht="15">
      <c r="DK743" s="12">
        <v>936</v>
      </c>
      <c r="DL743" s="5">
        <f t="shared" si="47"/>
        <v>10.683760683760685</v>
      </c>
      <c r="DM743" s="9">
        <v>2.0548</v>
      </c>
    </row>
    <row r="744" spans="115:117" ht="15">
      <c r="DK744" s="12">
        <v>937</v>
      </c>
      <c r="DL744" s="5">
        <f t="shared" si="47"/>
        <v>10.672358591248667</v>
      </c>
      <c r="DM744" s="9">
        <v>2.0587</v>
      </c>
    </row>
    <row r="745" spans="115:117" ht="15">
      <c r="DK745" s="12">
        <v>938</v>
      </c>
      <c r="DL745" s="5">
        <f t="shared" si="47"/>
        <v>10.660980810234541</v>
      </c>
      <c r="DM745" s="9">
        <v>2.0627</v>
      </c>
    </row>
    <row r="746" spans="115:117" ht="15">
      <c r="DK746" s="12">
        <v>939</v>
      </c>
      <c r="DL746" s="5">
        <f t="shared" si="47"/>
        <v>10.649627263045794</v>
      </c>
      <c r="DM746" s="9">
        <v>2.0667</v>
      </c>
    </row>
    <row r="747" spans="115:117" ht="15">
      <c r="DK747" s="12">
        <v>940</v>
      </c>
      <c r="DL747" s="5">
        <f t="shared" si="47"/>
        <v>10.638297872340425</v>
      </c>
      <c r="DM747" s="9">
        <v>2.0707</v>
      </c>
    </row>
    <row r="748" spans="115:117" ht="15">
      <c r="DK748" s="12">
        <v>941</v>
      </c>
      <c r="DL748" s="5">
        <f t="shared" si="47"/>
        <v>10.626992561105206</v>
      </c>
      <c r="DM748" s="9">
        <v>2.0748</v>
      </c>
    </row>
    <row r="749" spans="115:117" ht="15">
      <c r="DK749" s="12">
        <v>942</v>
      </c>
      <c r="DL749" s="5">
        <f t="shared" si="47"/>
        <v>10.615711252653927</v>
      </c>
      <c r="DM749" s="9">
        <v>2.0789</v>
      </c>
    </row>
    <row r="750" spans="115:117" ht="15">
      <c r="DK750" s="12">
        <v>943</v>
      </c>
      <c r="DL750" s="5">
        <f t="shared" si="47"/>
        <v>10.604453870625663</v>
      </c>
      <c r="DM750" s="9">
        <v>2.083</v>
      </c>
    </row>
    <row r="751" spans="115:117" ht="15">
      <c r="DK751" s="12">
        <v>944</v>
      </c>
      <c r="DL751" s="5">
        <f t="shared" si="47"/>
        <v>10.59322033898305</v>
      </c>
      <c r="DM751" s="9">
        <v>2.0872</v>
      </c>
    </row>
    <row r="752" spans="115:117" ht="15">
      <c r="DK752" s="12">
        <v>945</v>
      </c>
      <c r="DL752" s="5">
        <f t="shared" si="47"/>
        <v>10.582010582010582</v>
      </c>
      <c r="DM752" s="9">
        <v>2.0915</v>
      </c>
    </row>
    <row r="753" spans="115:117" ht="15">
      <c r="DK753" s="12">
        <v>946</v>
      </c>
      <c r="DL753" s="5">
        <f t="shared" si="47"/>
        <v>10.570824524312897</v>
      </c>
      <c r="DM753" s="9">
        <v>2.0958</v>
      </c>
    </row>
    <row r="754" spans="115:117" ht="15">
      <c r="DK754" s="12">
        <v>947</v>
      </c>
      <c r="DL754" s="5">
        <f t="shared" si="47"/>
        <v>10.559662090813093</v>
      </c>
      <c r="DM754" s="9">
        <v>2.1001</v>
      </c>
    </row>
    <row r="755" spans="115:117" ht="15">
      <c r="DK755" s="12">
        <v>948</v>
      </c>
      <c r="DL755" s="5">
        <f t="shared" si="47"/>
        <v>10.548523206751055</v>
      </c>
      <c r="DM755" s="9">
        <v>2.1045</v>
      </c>
    </row>
    <row r="756" spans="115:117" ht="15">
      <c r="DK756" s="12">
        <v>949</v>
      </c>
      <c r="DL756" s="5">
        <f t="shared" si="47"/>
        <v>10.53740779768177</v>
      </c>
      <c r="DM756" s="9">
        <v>2.109</v>
      </c>
    </row>
    <row r="757" spans="115:117" ht="15">
      <c r="DK757" s="12">
        <v>950</v>
      </c>
      <c r="DL757" s="5">
        <f t="shared" si="47"/>
        <v>10.526315789473683</v>
      </c>
      <c r="DM757" s="9">
        <v>2.1135</v>
      </c>
    </row>
    <row r="758" spans="115:117" ht="15">
      <c r="DK758" s="12">
        <v>951</v>
      </c>
      <c r="DL758" s="5">
        <f t="shared" si="47"/>
        <v>10.515247108307046</v>
      </c>
      <c r="DM758" s="9">
        <v>2.1181</v>
      </c>
    </row>
    <row r="759" spans="115:117" ht="15">
      <c r="DK759" s="12">
        <v>952</v>
      </c>
      <c r="DL759" s="5">
        <f t="shared" si="47"/>
        <v>10.504201680672269</v>
      </c>
      <c r="DM759" s="9">
        <v>2.1228</v>
      </c>
    </row>
    <row r="760" spans="115:117" ht="15">
      <c r="DK760" s="12">
        <v>953</v>
      </c>
      <c r="DL760" s="5">
        <f t="shared" si="47"/>
        <v>10.493179433368311</v>
      </c>
      <c r="DM760" s="9">
        <v>2.1276</v>
      </c>
    </row>
    <row r="761" spans="115:117" ht="15">
      <c r="DK761" s="12">
        <v>954</v>
      </c>
      <c r="DL761" s="5">
        <f t="shared" si="47"/>
        <v>10.482180293501049</v>
      </c>
      <c r="DM761" s="9">
        <v>2.1325</v>
      </c>
    </row>
    <row r="762" spans="115:117" ht="15">
      <c r="DK762" s="12">
        <v>955</v>
      </c>
      <c r="DL762" s="5">
        <f t="shared" si="47"/>
        <v>10.471204188481677</v>
      </c>
      <c r="DM762" s="9">
        <v>2.1374</v>
      </c>
    </row>
    <row r="763" spans="115:117" ht="15">
      <c r="DK763" s="12">
        <v>956</v>
      </c>
      <c r="DL763" s="5">
        <f t="shared" si="47"/>
        <v>10.460251046025103</v>
      </c>
      <c r="DM763" s="9">
        <v>2.1424</v>
      </c>
    </row>
    <row r="764" spans="115:117" ht="15">
      <c r="DK764" s="12">
        <v>957</v>
      </c>
      <c r="DL764" s="5">
        <f t="shared" si="47"/>
        <v>10.449320794148381</v>
      </c>
      <c r="DM764" s="9">
        <v>2.1476</v>
      </c>
    </row>
    <row r="765" spans="115:117" ht="15">
      <c r="DK765" s="12">
        <v>958</v>
      </c>
      <c r="DL765" s="5">
        <f t="shared" si="47"/>
        <v>10.4384133611691</v>
      </c>
      <c r="DM765" s="9">
        <v>2.1528</v>
      </c>
    </row>
    <row r="766" spans="115:117" ht="15">
      <c r="DK766" s="12">
        <v>959</v>
      </c>
      <c r="DL766" s="5">
        <f t="shared" si="47"/>
        <v>10.427528675703858</v>
      </c>
      <c r="DM766" s="9">
        <v>2.1582</v>
      </c>
    </row>
    <row r="767" spans="115:117" ht="15">
      <c r="DK767" s="12">
        <v>960</v>
      </c>
      <c r="DL767" s="5">
        <f t="shared" si="47"/>
        <v>10.416666666666666</v>
      </c>
      <c r="DM767" s="9">
        <v>2.1637</v>
      </c>
    </row>
    <row r="768" spans="115:117" ht="15">
      <c r="DK768" s="12">
        <v>961</v>
      </c>
      <c r="DL768" s="5">
        <f t="shared" si="47"/>
        <v>10.405827263267431</v>
      </c>
      <c r="DM768" s="9">
        <v>2.1693</v>
      </c>
    </row>
    <row r="769" spans="115:117" ht="15">
      <c r="DK769" s="12">
        <v>962</v>
      </c>
      <c r="DL769" s="5">
        <f t="shared" si="47"/>
        <v>10.395010395010395</v>
      </c>
      <c r="DM769" s="9">
        <v>2.1751</v>
      </c>
    </row>
    <row r="770" spans="115:117" ht="15">
      <c r="DK770" s="12">
        <v>963</v>
      </c>
      <c r="DL770" s="5">
        <f t="shared" si="47"/>
        <v>10.384215991692628</v>
      </c>
      <c r="DM770" s="9">
        <v>2.1809</v>
      </c>
    </row>
    <row r="771" spans="115:117" ht="15">
      <c r="DK771" s="12">
        <v>964</v>
      </c>
      <c r="DL771" s="5">
        <f t="shared" si="47"/>
        <v>10.37344398340249</v>
      </c>
      <c r="DM771" s="9">
        <v>2.187</v>
      </c>
    </row>
    <row r="772" spans="115:117" ht="15">
      <c r="DK772" s="12">
        <v>965</v>
      </c>
      <c r="DL772" s="5">
        <f t="shared" si="47"/>
        <v>10.362694300518134</v>
      </c>
      <c r="DM772" s="9">
        <v>2.1932</v>
      </c>
    </row>
    <row r="773" spans="115:117" ht="15">
      <c r="DK773" s="12">
        <v>966</v>
      </c>
      <c r="DL773" s="5">
        <f t="shared" si="47"/>
        <v>10.351966873706004</v>
      </c>
      <c r="DM773" s="9">
        <v>2.1995</v>
      </c>
    </row>
    <row r="774" spans="115:117" ht="15">
      <c r="DK774" s="12">
        <v>967</v>
      </c>
      <c r="DL774" s="5">
        <f t="shared" si="47"/>
        <v>10.34126163391934</v>
      </c>
      <c r="DM774" s="9">
        <v>2.206</v>
      </c>
    </row>
    <row r="775" spans="115:117" ht="15">
      <c r="DK775" s="12">
        <v>968</v>
      </c>
      <c r="DL775" s="5">
        <f t="shared" si="47"/>
        <v>10.330578512396695</v>
      </c>
      <c r="DM775" s="9">
        <v>2.2127</v>
      </c>
    </row>
    <row r="776" spans="115:117" ht="15">
      <c r="DK776" s="12">
        <v>969</v>
      </c>
      <c r="DL776" s="5">
        <f aca="true" t="shared" si="48" ref="DL776:DL839">1/DK776*10000</f>
        <v>10.319917440660474</v>
      </c>
      <c r="DM776" s="9">
        <v>2.2196</v>
      </c>
    </row>
    <row r="777" spans="115:117" ht="15">
      <c r="DK777" s="12">
        <v>970</v>
      </c>
      <c r="DL777" s="5">
        <f t="shared" si="48"/>
        <v>10.309278350515465</v>
      </c>
      <c r="DM777" s="9">
        <v>2.2267</v>
      </c>
    </row>
    <row r="778" spans="115:117" ht="15">
      <c r="DK778" s="12">
        <v>971</v>
      </c>
      <c r="DL778" s="5">
        <f t="shared" si="48"/>
        <v>10.298661174047373</v>
      </c>
      <c r="DM778" s="9">
        <v>2.2339</v>
      </c>
    </row>
    <row r="779" spans="115:117" ht="15">
      <c r="DK779" s="12">
        <v>972</v>
      </c>
      <c r="DL779" s="5">
        <f t="shared" si="48"/>
        <v>10.2880658436214</v>
      </c>
      <c r="DM779" s="9">
        <v>2.2414</v>
      </c>
    </row>
    <row r="780" spans="115:117" ht="15">
      <c r="DK780" s="12">
        <v>973</v>
      </c>
      <c r="DL780" s="5">
        <f t="shared" si="48"/>
        <v>10.277492291880781</v>
      </c>
      <c r="DM780" s="9">
        <v>2.2491</v>
      </c>
    </row>
    <row r="781" spans="115:117" ht="15">
      <c r="DK781" s="12">
        <v>974</v>
      </c>
      <c r="DL781" s="5">
        <f t="shared" si="48"/>
        <v>10.26694045174538</v>
      </c>
      <c r="DM781" s="9">
        <v>2.257</v>
      </c>
    </row>
    <row r="782" spans="115:117" ht="15">
      <c r="DK782" s="12">
        <v>975</v>
      </c>
      <c r="DL782" s="5">
        <f t="shared" si="48"/>
        <v>10.256410256410257</v>
      </c>
      <c r="DM782" s="9">
        <v>2.2651</v>
      </c>
    </row>
    <row r="783" spans="115:117" ht="15">
      <c r="DK783" s="12">
        <v>976</v>
      </c>
      <c r="DL783" s="5">
        <f t="shared" si="48"/>
        <v>10.245901639344263</v>
      </c>
      <c r="DM783" s="9">
        <v>2.2735</v>
      </c>
    </row>
    <row r="784" spans="115:117" ht="15">
      <c r="DK784" s="12">
        <v>977</v>
      </c>
      <c r="DL784" s="5">
        <f t="shared" si="48"/>
        <v>10.235414534288639</v>
      </c>
      <c r="DM784" s="9">
        <v>2.2821</v>
      </c>
    </row>
    <row r="785" spans="115:117" ht="15">
      <c r="DK785" s="12">
        <v>978</v>
      </c>
      <c r="DL785" s="5">
        <f t="shared" si="48"/>
        <v>10.224948875255624</v>
      </c>
      <c r="DM785" s="9">
        <v>2.291</v>
      </c>
    </row>
    <row r="786" spans="115:117" ht="15">
      <c r="DK786" s="12">
        <v>979</v>
      </c>
      <c r="DL786" s="5">
        <f t="shared" si="48"/>
        <v>10.21450459652707</v>
      </c>
      <c r="DM786" s="9">
        <v>2.3001</v>
      </c>
    </row>
    <row r="787" spans="115:117" ht="15">
      <c r="DK787" s="12">
        <v>980</v>
      </c>
      <c r="DL787" s="5">
        <f t="shared" si="48"/>
        <v>10.204081632653063</v>
      </c>
      <c r="DM787" s="9">
        <v>2.3094</v>
      </c>
    </row>
    <row r="788" spans="115:117" ht="15">
      <c r="DK788" s="12">
        <v>981</v>
      </c>
      <c r="DL788" s="5">
        <f t="shared" si="48"/>
        <v>10.193679918450561</v>
      </c>
      <c r="DM788" s="9">
        <v>2.3191</v>
      </c>
    </row>
    <row r="789" spans="115:117" ht="15">
      <c r="DK789" s="12">
        <v>982</v>
      </c>
      <c r="DL789" s="5">
        <f t="shared" si="48"/>
        <v>10.183299389002036</v>
      </c>
      <c r="DM789" s="9">
        <v>2.3289</v>
      </c>
    </row>
    <row r="790" spans="115:117" ht="15">
      <c r="DK790" s="12">
        <v>983</v>
      </c>
      <c r="DL790" s="5">
        <f t="shared" si="48"/>
        <v>10.17293997965412</v>
      </c>
      <c r="DM790" s="9">
        <v>2.3391</v>
      </c>
    </row>
    <row r="791" spans="115:117" ht="15">
      <c r="DK791" s="12">
        <v>984</v>
      </c>
      <c r="DL791" s="5">
        <f t="shared" si="48"/>
        <v>10.162601626016261</v>
      </c>
      <c r="DM791" s="9">
        <v>2.3495</v>
      </c>
    </row>
    <row r="792" spans="115:117" ht="15">
      <c r="DK792" s="12">
        <v>985</v>
      </c>
      <c r="DL792" s="5">
        <f t="shared" si="48"/>
        <v>10.152284263959391</v>
      </c>
      <c r="DM792" s="9">
        <v>2.3602</v>
      </c>
    </row>
    <row r="793" spans="115:117" ht="15">
      <c r="DK793" s="12">
        <v>986</v>
      </c>
      <c r="DL793" s="5">
        <f t="shared" si="48"/>
        <v>10.141987829614605</v>
      </c>
      <c r="DM793" s="9">
        <v>2.3712</v>
      </c>
    </row>
    <row r="794" spans="115:117" ht="15">
      <c r="DK794" s="12">
        <v>987</v>
      </c>
      <c r="DL794" s="5">
        <f t="shared" si="48"/>
        <v>10.131712259371835</v>
      </c>
      <c r="DM794" s="9">
        <v>2.3824</v>
      </c>
    </row>
    <row r="795" spans="115:117" ht="15">
      <c r="DK795" s="12">
        <v>988</v>
      </c>
      <c r="DL795" s="5">
        <f t="shared" si="48"/>
        <v>10.121457489878543</v>
      </c>
      <c r="DM795" s="9">
        <v>2.3939</v>
      </c>
    </row>
    <row r="796" spans="115:117" ht="15">
      <c r="DK796" s="12">
        <v>989</v>
      </c>
      <c r="DL796" s="5">
        <f t="shared" si="48"/>
        <v>10.111223458038424</v>
      </c>
      <c r="DM796" s="9">
        <v>2.4057</v>
      </c>
    </row>
    <row r="797" spans="115:117" ht="15">
      <c r="DK797" s="12">
        <v>990</v>
      </c>
      <c r="DL797" s="5">
        <f t="shared" si="48"/>
        <v>10.1010101010101</v>
      </c>
      <c r="DM797" s="9">
        <v>2.4177</v>
      </c>
    </row>
    <row r="798" spans="115:117" ht="15">
      <c r="DK798" s="12">
        <v>991</v>
      </c>
      <c r="DL798" s="5">
        <f t="shared" si="48"/>
        <v>10.090817356205854</v>
      </c>
      <c r="DM798" s="9">
        <v>2.43</v>
      </c>
    </row>
    <row r="799" spans="115:117" ht="15">
      <c r="DK799" s="12">
        <v>992</v>
      </c>
      <c r="DL799" s="5">
        <f t="shared" si="48"/>
        <v>10.080645161290322</v>
      </c>
      <c r="DM799" s="9">
        <v>2.4425</v>
      </c>
    </row>
    <row r="800" spans="115:117" ht="15">
      <c r="DK800" s="12">
        <v>993</v>
      </c>
      <c r="DL800" s="5">
        <f t="shared" si="48"/>
        <v>10.070493454179255</v>
      </c>
      <c r="DM800" s="9">
        <v>2.4553</v>
      </c>
    </row>
    <row r="801" spans="115:117" ht="15">
      <c r="DK801" s="12">
        <v>994</v>
      </c>
      <c r="DL801" s="5">
        <f t="shared" si="48"/>
        <v>10.06036217303823</v>
      </c>
      <c r="DM801" s="9">
        <v>2.4683</v>
      </c>
    </row>
    <row r="802" spans="115:117" ht="15">
      <c r="DK802" s="12">
        <v>995</v>
      </c>
      <c r="DL802" s="5">
        <f t="shared" si="48"/>
        <v>10.050251256281408</v>
      </c>
      <c r="DM802" s="9">
        <v>2.4815</v>
      </c>
    </row>
    <row r="803" spans="115:117" ht="15">
      <c r="DK803" s="12">
        <v>996</v>
      </c>
      <c r="DL803" s="5">
        <f t="shared" si="48"/>
        <v>10.04016064257028</v>
      </c>
      <c r="DM803" s="9">
        <v>2.4949</v>
      </c>
    </row>
    <row r="804" spans="115:117" ht="15">
      <c r="DK804" s="12">
        <v>997</v>
      </c>
      <c r="DL804" s="5">
        <f t="shared" si="48"/>
        <v>10.030090270812437</v>
      </c>
      <c r="DM804" s="9">
        <v>2.5085</v>
      </c>
    </row>
    <row r="805" spans="115:117" ht="15">
      <c r="DK805" s="12">
        <v>998</v>
      </c>
      <c r="DL805" s="5">
        <f t="shared" si="48"/>
        <v>10.020040080160319</v>
      </c>
      <c r="DM805" s="9">
        <v>2.5223</v>
      </c>
    </row>
    <row r="806" spans="115:117" ht="15">
      <c r="DK806" s="12">
        <v>999</v>
      </c>
      <c r="DL806" s="5">
        <f t="shared" si="48"/>
        <v>10.01001001001001</v>
      </c>
      <c r="DM806" s="9">
        <v>2.5362</v>
      </c>
    </row>
    <row r="807" spans="115:117" ht="15">
      <c r="DK807" s="12">
        <v>1000</v>
      </c>
      <c r="DL807" s="5">
        <f t="shared" si="48"/>
        <v>10</v>
      </c>
      <c r="DM807" s="9">
        <v>2.5503</v>
      </c>
    </row>
    <row r="808" spans="115:117" ht="15">
      <c r="DK808" s="12">
        <v>1001</v>
      </c>
      <c r="DL808" s="5">
        <f t="shared" si="48"/>
        <v>9.99000999000999</v>
      </c>
      <c r="DM808" s="9">
        <v>2.5645</v>
      </c>
    </row>
    <row r="809" spans="115:117" ht="15">
      <c r="DK809" s="12">
        <v>1002</v>
      </c>
      <c r="DL809" s="5">
        <f t="shared" si="48"/>
        <v>9.98003992015968</v>
      </c>
      <c r="DM809" s="9">
        <v>2.5787</v>
      </c>
    </row>
    <row r="810" spans="115:117" ht="15">
      <c r="DK810" s="12">
        <v>1003</v>
      </c>
      <c r="DL810" s="5">
        <f t="shared" si="48"/>
        <v>9.970089730807576</v>
      </c>
      <c r="DM810" s="9">
        <v>2.593</v>
      </c>
    </row>
    <row r="811" spans="115:117" ht="15">
      <c r="DK811" s="12">
        <v>1004</v>
      </c>
      <c r="DL811" s="5">
        <f t="shared" si="48"/>
        <v>9.9601593625498</v>
      </c>
      <c r="DM811" s="9">
        <v>2.6074</v>
      </c>
    </row>
    <row r="812" spans="115:117" ht="15">
      <c r="DK812" s="12">
        <v>1005</v>
      </c>
      <c r="DL812" s="5">
        <f t="shared" si="48"/>
        <v>9.950248756218905</v>
      </c>
      <c r="DM812" s="9">
        <v>2.6217</v>
      </c>
    </row>
    <row r="813" spans="115:117" ht="15">
      <c r="DK813" s="12">
        <v>1006</v>
      </c>
      <c r="DL813" s="5">
        <f t="shared" si="48"/>
        <v>9.940357852882702</v>
      </c>
      <c r="DM813" s="9">
        <v>2.6361</v>
      </c>
    </row>
    <row r="814" spans="115:117" ht="15">
      <c r="DK814" s="12">
        <v>1007</v>
      </c>
      <c r="DL814" s="5">
        <f t="shared" si="48"/>
        <v>9.930486593843098</v>
      </c>
      <c r="DM814" s="9">
        <v>2.6503</v>
      </c>
    </row>
    <row r="815" spans="115:117" ht="15">
      <c r="DK815" s="12">
        <v>1008</v>
      </c>
      <c r="DL815" s="5">
        <f t="shared" si="48"/>
        <v>9.920634920634921</v>
      </c>
      <c r="DM815" s="9">
        <v>2.6645</v>
      </c>
    </row>
    <row r="816" spans="115:117" ht="15">
      <c r="DK816" s="12">
        <v>1009</v>
      </c>
      <c r="DL816" s="5">
        <f t="shared" si="48"/>
        <v>9.910802775024777</v>
      </c>
      <c r="DM816" s="9">
        <v>2.6786</v>
      </c>
    </row>
    <row r="817" spans="115:117" ht="15">
      <c r="DK817" s="12">
        <v>1010</v>
      </c>
      <c r="DL817" s="5">
        <f t="shared" si="48"/>
        <v>9.900990099009901</v>
      </c>
      <c r="DM817" s="9">
        <v>2.6925</v>
      </c>
    </row>
    <row r="818" spans="115:117" ht="15">
      <c r="DK818" s="12">
        <v>1011</v>
      </c>
      <c r="DL818" s="5">
        <f t="shared" si="48"/>
        <v>9.891196834817013</v>
      </c>
      <c r="DM818" s="9">
        <v>2.7063</v>
      </c>
    </row>
    <row r="819" spans="115:117" ht="15">
      <c r="DK819" s="12">
        <v>1012</v>
      </c>
      <c r="DL819" s="5">
        <f t="shared" si="48"/>
        <v>9.881422924901186</v>
      </c>
      <c r="DM819" s="9">
        <v>2.7197</v>
      </c>
    </row>
    <row r="820" spans="115:117" ht="15">
      <c r="DK820" s="12">
        <v>1013</v>
      </c>
      <c r="DL820" s="5">
        <f t="shared" si="48"/>
        <v>9.871668311944719</v>
      </c>
      <c r="DM820" s="9">
        <v>2.733</v>
      </c>
    </row>
    <row r="821" spans="115:117" ht="15">
      <c r="DK821" s="12">
        <v>1014</v>
      </c>
      <c r="DL821" s="5">
        <f t="shared" si="48"/>
        <v>9.861932938856016</v>
      </c>
      <c r="DM821" s="9">
        <v>2.7459</v>
      </c>
    </row>
    <row r="822" spans="115:117" ht="15">
      <c r="DK822" s="12">
        <v>1015</v>
      </c>
      <c r="DL822" s="5">
        <f t="shared" si="48"/>
        <v>9.852216748768472</v>
      </c>
      <c r="DM822" s="9">
        <v>2.7585</v>
      </c>
    </row>
    <row r="823" spans="115:117" ht="15">
      <c r="DK823" s="12">
        <v>1016</v>
      </c>
      <c r="DL823" s="5">
        <f t="shared" si="48"/>
        <v>9.84251968503937</v>
      </c>
      <c r="DM823" s="9">
        <v>2.7706</v>
      </c>
    </row>
    <row r="824" spans="115:117" ht="15">
      <c r="DK824" s="12">
        <v>1017</v>
      </c>
      <c r="DL824" s="5">
        <f t="shared" si="48"/>
        <v>9.832841691248772</v>
      </c>
      <c r="DM824" s="9">
        <v>2.7824</v>
      </c>
    </row>
    <row r="825" spans="115:117" ht="15">
      <c r="DK825" s="12">
        <v>1018</v>
      </c>
      <c r="DL825" s="5">
        <f t="shared" si="48"/>
        <v>9.823182711198427</v>
      </c>
      <c r="DM825" s="9">
        <v>2.7937</v>
      </c>
    </row>
    <row r="826" spans="115:117" ht="15">
      <c r="DK826" s="12">
        <v>1019</v>
      </c>
      <c r="DL826" s="5">
        <f t="shared" si="48"/>
        <v>9.813542688910696</v>
      </c>
      <c r="DM826" s="9">
        <v>2.8045</v>
      </c>
    </row>
    <row r="827" spans="115:117" ht="15">
      <c r="DK827" s="12">
        <v>1020</v>
      </c>
      <c r="DL827" s="5">
        <f t="shared" si="48"/>
        <v>9.803921568627452</v>
      </c>
      <c r="DM827" s="9">
        <v>2.8148</v>
      </c>
    </row>
    <row r="828" spans="115:117" ht="15">
      <c r="DK828" s="12">
        <v>1021</v>
      </c>
      <c r="DL828" s="5">
        <f t="shared" si="48"/>
        <v>9.79431929480901</v>
      </c>
      <c r="DM828" s="9">
        <v>2.8244</v>
      </c>
    </row>
    <row r="829" spans="115:117" ht="15">
      <c r="DK829" s="12">
        <v>1022</v>
      </c>
      <c r="DL829" s="5">
        <f t="shared" si="48"/>
        <v>9.784735812133071</v>
      </c>
      <c r="DM829" s="9">
        <v>2.8335</v>
      </c>
    </row>
    <row r="830" spans="115:117" ht="15">
      <c r="DK830" s="12">
        <v>1023</v>
      </c>
      <c r="DL830" s="5">
        <f t="shared" si="48"/>
        <v>9.775171065493646</v>
      </c>
      <c r="DM830" s="9">
        <v>2.8418</v>
      </c>
    </row>
    <row r="831" spans="115:117" ht="15">
      <c r="DK831" s="12">
        <v>1024</v>
      </c>
      <c r="DL831" s="5">
        <f t="shared" si="48"/>
        <v>9.765625</v>
      </c>
      <c r="DM831" s="9">
        <v>2.8495</v>
      </c>
    </row>
    <row r="832" spans="115:117" ht="15">
      <c r="DK832" s="12">
        <v>1025</v>
      </c>
      <c r="DL832" s="5">
        <f t="shared" si="48"/>
        <v>9.75609756097561</v>
      </c>
      <c r="DM832" s="9">
        <v>2.8565</v>
      </c>
    </row>
    <row r="833" spans="115:117" ht="15">
      <c r="DK833" s="12">
        <v>1026</v>
      </c>
      <c r="DL833" s="5">
        <f t="shared" si="48"/>
        <v>9.746588693957115</v>
      </c>
      <c r="DM833" s="9">
        <v>2.8626</v>
      </c>
    </row>
    <row r="834" spans="115:117" ht="15">
      <c r="DK834" s="12">
        <v>1027</v>
      </c>
      <c r="DL834" s="5">
        <f t="shared" si="48"/>
        <v>9.737098344693282</v>
      </c>
      <c r="DM834" s="9">
        <v>2.868</v>
      </c>
    </row>
    <row r="835" spans="115:117" ht="15">
      <c r="DK835" s="12">
        <v>1028</v>
      </c>
      <c r="DL835" s="5">
        <f t="shared" si="48"/>
        <v>9.72762645914397</v>
      </c>
      <c r="DM835" s="9">
        <v>2.8725</v>
      </c>
    </row>
    <row r="836" spans="115:117" ht="15">
      <c r="DK836" s="12">
        <v>1029</v>
      </c>
      <c r="DL836" s="5">
        <f t="shared" si="48"/>
        <v>9.718172983479105</v>
      </c>
      <c r="DM836" s="9">
        <v>2.8762</v>
      </c>
    </row>
    <row r="837" spans="115:117" ht="15">
      <c r="DK837" s="12">
        <v>1030</v>
      </c>
      <c r="DL837" s="5">
        <f t="shared" si="48"/>
        <v>9.70873786407767</v>
      </c>
      <c r="DM837" s="9">
        <v>2.8789</v>
      </c>
    </row>
    <row r="838" spans="115:117" ht="15">
      <c r="DK838" s="12">
        <v>1031</v>
      </c>
      <c r="DL838" s="5">
        <f t="shared" si="48"/>
        <v>9.699321047526674</v>
      </c>
      <c r="DM838" s="9">
        <v>2.8808</v>
      </c>
    </row>
    <row r="839" spans="115:117" ht="15">
      <c r="DK839" s="12">
        <v>1032</v>
      </c>
      <c r="DL839" s="5">
        <f t="shared" si="48"/>
        <v>9.689922480620154</v>
      </c>
      <c r="DM839" s="9">
        <v>2.8816</v>
      </c>
    </row>
    <row r="840" spans="115:117" ht="15">
      <c r="DK840" s="12">
        <v>1033</v>
      </c>
      <c r="DL840" s="5">
        <f aca="true" t="shared" si="49" ref="DL840:DL903">1/DK840*10000</f>
        <v>9.68054211035818</v>
      </c>
      <c r="DM840" s="9">
        <v>2.8815</v>
      </c>
    </row>
    <row r="841" spans="115:117" ht="15">
      <c r="DK841" s="12">
        <v>1034</v>
      </c>
      <c r="DL841" s="5">
        <f t="shared" si="49"/>
        <v>9.671179883945841</v>
      </c>
      <c r="DM841" s="9">
        <v>2.8805</v>
      </c>
    </row>
    <row r="842" spans="115:117" ht="15">
      <c r="DK842" s="12">
        <v>1035</v>
      </c>
      <c r="DL842" s="5">
        <f t="shared" si="49"/>
        <v>9.66183574879227</v>
      </c>
      <c r="DM842" s="9">
        <v>2.8784</v>
      </c>
    </row>
    <row r="843" spans="115:117" ht="15">
      <c r="DK843" s="12">
        <v>1036</v>
      </c>
      <c r="DL843" s="5">
        <f t="shared" si="49"/>
        <v>9.652509652509652</v>
      </c>
      <c r="DM843" s="9">
        <v>2.8753</v>
      </c>
    </row>
    <row r="844" spans="115:117" ht="15">
      <c r="DK844" s="12">
        <v>1037</v>
      </c>
      <c r="DL844" s="5">
        <f t="shared" si="49"/>
        <v>9.643201542912248</v>
      </c>
      <c r="DM844" s="9">
        <v>2.8711</v>
      </c>
    </row>
    <row r="845" spans="115:117" ht="15">
      <c r="DK845" s="12">
        <v>1038</v>
      </c>
      <c r="DL845" s="5">
        <f t="shared" si="49"/>
        <v>9.633911368015415</v>
      </c>
      <c r="DM845" s="9">
        <v>2.8659</v>
      </c>
    </row>
    <row r="846" spans="115:117" ht="15">
      <c r="DK846" s="12">
        <v>1039</v>
      </c>
      <c r="DL846" s="5">
        <f t="shared" si="49"/>
        <v>9.624639076034649</v>
      </c>
      <c r="DM846" s="9">
        <v>2.8597</v>
      </c>
    </row>
    <row r="847" spans="115:117" ht="15">
      <c r="DK847" s="12">
        <v>1040</v>
      </c>
      <c r="DL847" s="5">
        <f t="shared" si="49"/>
        <v>9.615384615384617</v>
      </c>
      <c r="DM847" s="9">
        <v>2.8525</v>
      </c>
    </row>
    <row r="848" spans="115:117" ht="15">
      <c r="DK848" s="12">
        <v>1041</v>
      </c>
      <c r="DL848" s="5">
        <f t="shared" si="49"/>
        <v>9.606147934678194</v>
      </c>
      <c r="DM848" s="9">
        <v>2.8442</v>
      </c>
    </row>
    <row r="849" spans="115:117" ht="15">
      <c r="DK849" s="12">
        <v>1042</v>
      </c>
      <c r="DL849" s="5">
        <f t="shared" si="49"/>
        <v>9.596928982725528</v>
      </c>
      <c r="DM849" s="9">
        <v>2.8349</v>
      </c>
    </row>
    <row r="850" spans="115:117" ht="15">
      <c r="DK850" s="12">
        <v>1043</v>
      </c>
      <c r="DL850" s="5">
        <f t="shared" si="49"/>
        <v>9.587727708533077</v>
      </c>
      <c r="DM850" s="9">
        <v>2.8246</v>
      </c>
    </row>
    <row r="851" spans="115:117" ht="15">
      <c r="DK851" s="12">
        <v>1044</v>
      </c>
      <c r="DL851" s="5">
        <f t="shared" si="49"/>
        <v>9.578544061302681</v>
      </c>
      <c r="DM851" s="9">
        <v>2.8133</v>
      </c>
    </row>
    <row r="852" spans="115:117" ht="15">
      <c r="DK852" s="12">
        <v>1045</v>
      </c>
      <c r="DL852" s="5">
        <f t="shared" si="49"/>
        <v>9.569377990430622</v>
      </c>
      <c r="DM852" s="9">
        <v>2.8011</v>
      </c>
    </row>
    <row r="853" spans="115:117" ht="15">
      <c r="DK853" s="12">
        <v>1046</v>
      </c>
      <c r="DL853" s="5">
        <f t="shared" si="49"/>
        <v>9.560229445506693</v>
      </c>
      <c r="DM853" s="9">
        <v>2.788</v>
      </c>
    </row>
    <row r="854" spans="115:117" ht="15">
      <c r="DK854" s="12">
        <v>1047</v>
      </c>
      <c r="DL854" s="5">
        <f t="shared" si="49"/>
        <v>9.551098376313275</v>
      </c>
      <c r="DM854" s="9">
        <v>2.774</v>
      </c>
    </row>
    <row r="855" spans="115:117" ht="15">
      <c r="DK855" s="12">
        <v>1048</v>
      </c>
      <c r="DL855" s="5">
        <f t="shared" si="49"/>
        <v>9.541984732824426</v>
      </c>
      <c r="DM855" s="9">
        <v>2.7591</v>
      </c>
    </row>
    <row r="856" spans="115:117" ht="15">
      <c r="DK856" s="12">
        <v>1049</v>
      </c>
      <c r="DL856" s="5">
        <f t="shared" si="49"/>
        <v>9.532888465204957</v>
      </c>
      <c r="DM856" s="9">
        <v>2.7435</v>
      </c>
    </row>
    <row r="857" spans="115:117" ht="15">
      <c r="DK857" s="12">
        <v>1050</v>
      </c>
      <c r="DL857" s="5">
        <f t="shared" si="49"/>
        <v>9.523809523809524</v>
      </c>
      <c r="DM857" s="9">
        <v>2.7271</v>
      </c>
    </row>
    <row r="858" spans="115:117" ht="15">
      <c r="DK858" s="12">
        <v>1051</v>
      </c>
      <c r="DL858" s="5">
        <f t="shared" si="49"/>
        <v>9.514747859181732</v>
      </c>
      <c r="DM858" s="9">
        <v>2.7101</v>
      </c>
    </row>
    <row r="859" spans="115:117" ht="15">
      <c r="DK859" s="12">
        <v>1052</v>
      </c>
      <c r="DL859" s="5">
        <f t="shared" si="49"/>
        <v>9.505703422053232</v>
      </c>
      <c r="DM859" s="9">
        <v>2.6925</v>
      </c>
    </row>
    <row r="860" spans="115:117" ht="15">
      <c r="DK860" s="12">
        <v>1053</v>
      </c>
      <c r="DL860" s="5">
        <f t="shared" si="49"/>
        <v>9.49667616334283</v>
      </c>
      <c r="DM860" s="9">
        <v>2.6743</v>
      </c>
    </row>
    <row r="861" spans="115:117" ht="15">
      <c r="DK861" s="12">
        <v>1054</v>
      </c>
      <c r="DL861" s="5">
        <f t="shared" si="49"/>
        <v>9.487666034155598</v>
      </c>
      <c r="DM861" s="9">
        <v>2.6558</v>
      </c>
    </row>
    <row r="862" spans="115:117" ht="15">
      <c r="DK862" s="12">
        <v>1055</v>
      </c>
      <c r="DL862" s="5">
        <f t="shared" si="49"/>
        <v>9.47867298578199</v>
      </c>
      <c r="DM862" s="9">
        <v>2.6368</v>
      </c>
    </row>
    <row r="863" spans="115:117" ht="15">
      <c r="DK863" s="12">
        <v>1056</v>
      </c>
      <c r="DL863" s="5">
        <f t="shared" si="49"/>
        <v>9.46969696969697</v>
      </c>
      <c r="DM863" s="9">
        <v>2.6175</v>
      </c>
    </row>
    <row r="864" spans="115:117" ht="15">
      <c r="DK864" s="12">
        <v>1057</v>
      </c>
      <c r="DL864" s="5">
        <f t="shared" si="49"/>
        <v>9.460737937559129</v>
      </c>
      <c r="DM864" s="9">
        <v>2.598</v>
      </c>
    </row>
    <row r="865" spans="115:117" ht="15">
      <c r="DK865" s="12">
        <v>1058</v>
      </c>
      <c r="DL865" s="5">
        <f t="shared" si="49"/>
        <v>9.45179584120983</v>
      </c>
      <c r="DM865" s="9">
        <v>2.5784</v>
      </c>
    </row>
    <row r="866" spans="115:117" ht="15">
      <c r="DK866" s="12">
        <v>1059</v>
      </c>
      <c r="DL866" s="5">
        <f t="shared" si="49"/>
        <v>9.442870632672333</v>
      </c>
      <c r="DM866" s="9">
        <v>2.5587</v>
      </c>
    </row>
    <row r="867" spans="115:117" ht="15">
      <c r="DK867" s="12">
        <v>1060</v>
      </c>
      <c r="DL867" s="5">
        <f t="shared" si="49"/>
        <v>9.433962264150944</v>
      </c>
      <c r="DM867" s="9">
        <v>2.5391</v>
      </c>
    </row>
    <row r="868" spans="115:117" ht="15">
      <c r="DK868" s="12">
        <v>1061</v>
      </c>
      <c r="DL868" s="5">
        <f t="shared" si="49"/>
        <v>9.42507068803016</v>
      </c>
      <c r="DM868" s="9">
        <v>2.5195</v>
      </c>
    </row>
    <row r="869" spans="115:117" ht="15">
      <c r="DK869" s="12">
        <v>1062</v>
      </c>
      <c r="DL869" s="5">
        <f t="shared" si="49"/>
        <v>9.416195856873822</v>
      </c>
      <c r="DM869" s="9">
        <v>2.5</v>
      </c>
    </row>
    <row r="870" spans="115:117" ht="15">
      <c r="DK870" s="12">
        <v>1063</v>
      </c>
      <c r="DL870" s="5">
        <f t="shared" si="49"/>
        <v>9.407337723424272</v>
      </c>
      <c r="DM870" s="9">
        <v>2.4807</v>
      </c>
    </row>
    <row r="871" spans="115:117" ht="15">
      <c r="DK871" s="12">
        <v>1064</v>
      </c>
      <c r="DL871" s="5">
        <f t="shared" si="49"/>
        <v>9.398496240601503</v>
      </c>
      <c r="DM871" s="9">
        <v>2.4615</v>
      </c>
    </row>
    <row r="872" spans="115:117" ht="15">
      <c r="DK872" s="12">
        <v>1065</v>
      </c>
      <c r="DL872" s="5">
        <f t="shared" si="49"/>
        <v>9.389671361502348</v>
      </c>
      <c r="DM872" s="9">
        <v>2.4426</v>
      </c>
    </row>
    <row r="873" spans="115:117" ht="15">
      <c r="DK873" s="12">
        <v>1066</v>
      </c>
      <c r="DL873" s="5">
        <f t="shared" si="49"/>
        <v>9.380863039399625</v>
      </c>
      <c r="DM873" s="9">
        <v>2.4239</v>
      </c>
    </row>
    <row r="874" spans="115:117" ht="15">
      <c r="DK874" s="12">
        <v>1067</v>
      </c>
      <c r="DL874" s="5">
        <f t="shared" si="49"/>
        <v>9.372071227741332</v>
      </c>
      <c r="DM874" s="9">
        <v>2.4053</v>
      </c>
    </row>
    <row r="875" spans="115:117" ht="15">
      <c r="DK875" s="12">
        <v>1068</v>
      </c>
      <c r="DL875" s="5">
        <f t="shared" si="49"/>
        <v>9.363295880149813</v>
      </c>
      <c r="DM875" s="9">
        <v>2.3868</v>
      </c>
    </row>
    <row r="876" spans="115:117" ht="15">
      <c r="DK876" s="12">
        <v>1069</v>
      </c>
      <c r="DL876" s="5">
        <f t="shared" si="49"/>
        <v>9.354536950420954</v>
      </c>
      <c r="DM876" s="9">
        <v>2.3684</v>
      </c>
    </row>
    <row r="877" spans="115:117" ht="15">
      <c r="DK877" s="12">
        <v>1070</v>
      </c>
      <c r="DL877" s="5">
        <f t="shared" si="49"/>
        <v>9.345794392523365</v>
      </c>
      <c r="DM877" s="9">
        <v>2.3499</v>
      </c>
    </row>
    <row r="878" spans="115:117" ht="15">
      <c r="DK878" s="12">
        <v>1071</v>
      </c>
      <c r="DL878" s="5">
        <f t="shared" si="49"/>
        <v>9.337068160597573</v>
      </c>
      <c r="DM878" s="9">
        <v>2.3313</v>
      </c>
    </row>
    <row r="879" spans="115:117" ht="15">
      <c r="DK879" s="12">
        <v>1072</v>
      </c>
      <c r="DL879" s="5">
        <f t="shared" si="49"/>
        <v>9.328358208955224</v>
      </c>
      <c r="DM879" s="9">
        <v>2.3123</v>
      </c>
    </row>
    <row r="880" spans="115:117" ht="15">
      <c r="DK880" s="12">
        <v>1073</v>
      </c>
      <c r="DL880" s="5">
        <f t="shared" si="49"/>
        <v>9.319664492078285</v>
      </c>
      <c r="DM880" s="9">
        <v>2.2929</v>
      </c>
    </row>
    <row r="881" spans="115:117" ht="15">
      <c r="DK881" s="12">
        <v>1074</v>
      </c>
      <c r="DL881" s="5">
        <f t="shared" si="49"/>
        <v>9.31098696461825</v>
      </c>
      <c r="DM881" s="9">
        <v>2.2729</v>
      </c>
    </row>
    <row r="882" spans="115:117" ht="15">
      <c r="DK882" s="12">
        <v>1075</v>
      </c>
      <c r="DL882" s="5">
        <f t="shared" si="49"/>
        <v>9.30232558139535</v>
      </c>
      <c r="DM882" s="9">
        <v>2.252</v>
      </c>
    </row>
    <row r="883" spans="115:117" ht="15">
      <c r="DK883" s="12">
        <v>1076</v>
      </c>
      <c r="DL883" s="5">
        <f t="shared" si="49"/>
        <v>9.293680297397769</v>
      </c>
      <c r="DM883" s="9">
        <v>2.2302</v>
      </c>
    </row>
    <row r="884" spans="115:117" ht="15">
      <c r="DK884" s="12">
        <v>1077</v>
      </c>
      <c r="DL884" s="5">
        <f t="shared" si="49"/>
        <v>9.285051067780874</v>
      </c>
      <c r="DM884" s="9">
        <v>2.2073</v>
      </c>
    </row>
    <row r="885" spans="115:117" ht="15">
      <c r="DK885" s="12">
        <v>1078</v>
      </c>
      <c r="DL885" s="5">
        <f t="shared" si="49"/>
        <v>9.27643784786642</v>
      </c>
      <c r="DM885" s="9">
        <v>2.183</v>
      </c>
    </row>
    <row r="886" spans="115:117" ht="15">
      <c r="DK886" s="12">
        <v>1079</v>
      </c>
      <c r="DL886" s="5">
        <f t="shared" si="49"/>
        <v>9.267840593141798</v>
      </c>
      <c r="DM886" s="9">
        <v>2.1573</v>
      </c>
    </row>
    <row r="887" spans="115:117" ht="15">
      <c r="DK887" s="12">
        <v>1080</v>
      </c>
      <c r="DL887" s="5">
        <f t="shared" si="49"/>
        <v>9.25925925925926</v>
      </c>
      <c r="DM887" s="9">
        <v>2.1298</v>
      </c>
    </row>
    <row r="888" spans="115:117" ht="15">
      <c r="DK888" s="12">
        <v>1081</v>
      </c>
      <c r="DL888" s="5">
        <f t="shared" si="49"/>
        <v>9.250693802035153</v>
      </c>
      <c r="DM888" s="9">
        <v>2.1006</v>
      </c>
    </row>
    <row r="889" spans="115:117" ht="15">
      <c r="DK889" s="12">
        <v>1082</v>
      </c>
      <c r="DL889" s="5">
        <f t="shared" si="49"/>
        <v>9.242144177449168</v>
      </c>
      <c r="DM889" s="9">
        <v>2.0695</v>
      </c>
    </row>
    <row r="890" spans="115:117" ht="15">
      <c r="DK890" s="12">
        <v>1083</v>
      </c>
      <c r="DL890" s="5">
        <f t="shared" si="49"/>
        <v>9.233610341643582</v>
      </c>
      <c r="DM890" s="9">
        <v>2.0364</v>
      </c>
    </row>
    <row r="891" spans="115:117" ht="15">
      <c r="DK891" s="12">
        <v>1084</v>
      </c>
      <c r="DL891" s="5">
        <f t="shared" si="49"/>
        <v>9.22509225092251</v>
      </c>
      <c r="DM891" s="9">
        <v>2.0012</v>
      </c>
    </row>
    <row r="892" spans="115:117" ht="15">
      <c r="DK892" s="12">
        <v>1085</v>
      </c>
      <c r="DL892" s="5">
        <f t="shared" si="49"/>
        <v>9.216589861751151</v>
      </c>
      <c r="DM892" s="9">
        <v>1.9638</v>
      </c>
    </row>
    <row r="893" spans="115:117" ht="15">
      <c r="DK893" s="12">
        <v>1086</v>
      </c>
      <c r="DL893" s="5">
        <f t="shared" si="49"/>
        <v>9.208103130755065</v>
      </c>
      <c r="DM893" s="9">
        <v>1.9244</v>
      </c>
    </row>
    <row r="894" spans="115:117" ht="15">
      <c r="DK894" s="12">
        <v>1087</v>
      </c>
      <c r="DL894" s="5">
        <f t="shared" si="49"/>
        <v>9.19963201471941</v>
      </c>
      <c r="DM894" s="9">
        <v>1.8828</v>
      </c>
    </row>
    <row r="895" spans="115:117" ht="15">
      <c r="DK895" s="12">
        <v>1088</v>
      </c>
      <c r="DL895" s="5">
        <f t="shared" si="49"/>
        <v>9.191176470588236</v>
      </c>
      <c r="DM895" s="9">
        <v>1.8392</v>
      </c>
    </row>
    <row r="896" spans="115:117" ht="15">
      <c r="DK896" s="12">
        <v>1089</v>
      </c>
      <c r="DL896" s="5">
        <f t="shared" si="49"/>
        <v>9.182736455463727</v>
      </c>
      <c r="DM896" s="9">
        <v>1.7937</v>
      </c>
    </row>
    <row r="897" spans="115:117" ht="15">
      <c r="DK897" s="12">
        <v>1090</v>
      </c>
      <c r="DL897" s="5">
        <f t="shared" si="49"/>
        <v>9.174311926605505</v>
      </c>
      <c r="DM897" s="9">
        <v>1.7463</v>
      </c>
    </row>
    <row r="898" spans="115:117" ht="15">
      <c r="DK898" s="12">
        <v>1091</v>
      </c>
      <c r="DL898" s="5">
        <f t="shared" si="49"/>
        <v>9.165902841429881</v>
      </c>
      <c r="DM898" s="9">
        <v>1.6972</v>
      </c>
    </row>
    <row r="899" spans="115:117" ht="15">
      <c r="DK899" s="12">
        <v>1092</v>
      </c>
      <c r="DL899" s="5">
        <f t="shared" si="49"/>
        <v>9.157509157509157</v>
      </c>
      <c r="DM899" s="9">
        <v>1.6465</v>
      </c>
    </row>
    <row r="900" spans="115:117" ht="15">
      <c r="DK900" s="12">
        <v>1093</v>
      </c>
      <c r="DL900" s="5">
        <f t="shared" si="49"/>
        <v>9.149130832570906</v>
      </c>
      <c r="DM900" s="9">
        <v>1.5945</v>
      </c>
    </row>
    <row r="901" spans="115:117" ht="15">
      <c r="DK901" s="12">
        <v>1094</v>
      </c>
      <c r="DL901" s="5">
        <f t="shared" si="49"/>
        <v>9.140767824497258</v>
      </c>
      <c r="DM901" s="9">
        <v>1.5414</v>
      </c>
    </row>
    <row r="902" spans="115:117" ht="15">
      <c r="DK902" s="12">
        <v>1095</v>
      </c>
      <c r="DL902" s="5">
        <f t="shared" si="49"/>
        <v>9.132420091324201</v>
      </c>
      <c r="DM902" s="9">
        <v>1.4874</v>
      </c>
    </row>
    <row r="903" spans="115:117" ht="15">
      <c r="DK903" s="12">
        <v>1096</v>
      </c>
      <c r="DL903" s="5">
        <f t="shared" si="49"/>
        <v>9.124087591240876</v>
      </c>
      <c r="DM903" s="9">
        <v>1.4327</v>
      </c>
    </row>
    <row r="904" spans="115:117" ht="15">
      <c r="DK904" s="12">
        <v>1097</v>
      </c>
      <c r="DL904" s="5">
        <f aca="true" t="shared" si="50" ref="DL904:DL967">1/DK904*10000</f>
        <v>9.115770282588878</v>
      </c>
      <c r="DM904" s="9">
        <v>1.3775</v>
      </c>
    </row>
    <row r="905" spans="115:117" ht="15">
      <c r="DK905" s="12">
        <v>1098</v>
      </c>
      <c r="DL905" s="5">
        <f t="shared" si="50"/>
        <v>9.107468123861567</v>
      </c>
      <c r="DM905" s="9">
        <v>1.3223</v>
      </c>
    </row>
    <row r="906" spans="115:117" ht="15">
      <c r="DK906" s="12">
        <v>1099</v>
      </c>
      <c r="DL906" s="5">
        <f t="shared" si="50"/>
        <v>9.099181073703367</v>
      </c>
      <c r="DM906" s="9">
        <v>1.2671</v>
      </c>
    </row>
    <row r="907" spans="115:117" ht="15">
      <c r="DK907" s="12">
        <v>1100</v>
      </c>
      <c r="DL907" s="5">
        <f t="shared" si="50"/>
        <v>9.090909090909092</v>
      </c>
      <c r="DM907" s="9">
        <v>1.2122</v>
      </c>
    </row>
    <row r="908" spans="115:117" ht="15">
      <c r="DK908" s="12">
        <v>1101</v>
      </c>
      <c r="DL908" s="5">
        <f t="shared" si="50"/>
        <v>9.08265213442325</v>
      </c>
      <c r="DM908" s="9">
        <v>1.158</v>
      </c>
    </row>
    <row r="909" spans="115:117" ht="15">
      <c r="DK909" s="12">
        <v>1102</v>
      </c>
      <c r="DL909" s="5">
        <f t="shared" si="50"/>
        <v>9.074410163339383</v>
      </c>
      <c r="DM909" s="9">
        <v>1.1046</v>
      </c>
    </row>
    <row r="910" spans="115:117" ht="15">
      <c r="DK910" s="12">
        <v>1103</v>
      </c>
      <c r="DL910" s="5">
        <f t="shared" si="50"/>
        <v>9.066183136899365</v>
      </c>
      <c r="DM910" s="9">
        <v>1.0522</v>
      </c>
    </row>
    <row r="911" spans="115:117" ht="15">
      <c r="DK911" s="12">
        <v>1104</v>
      </c>
      <c r="DL911" s="5">
        <f t="shared" si="50"/>
        <v>9.057971014492754</v>
      </c>
      <c r="DM911" s="9">
        <v>1.0012</v>
      </c>
    </row>
    <row r="912" spans="115:117" ht="15">
      <c r="DK912" s="12">
        <v>1105</v>
      </c>
      <c r="DL912" s="5">
        <f t="shared" si="50"/>
        <v>9.049773755656108</v>
      </c>
      <c r="DM912" s="9">
        <v>0.95166</v>
      </c>
    </row>
    <row r="913" spans="115:117" ht="15">
      <c r="DK913" s="12">
        <v>1106</v>
      </c>
      <c r="DL913" s="5">
        <f t="shared" si="50"/>
        <v>9.041591320072332</v>
      </c>
      <c r="DM913" s="9">
        <v>0.90378</v>
      </c>
    </row>
    <row r="914" spans="115:117" ht="15">
      <c r="DK914" s="12">
        <v>1107</v>
      </c>
      <c r="DL914" s="5">
        <f t="shared" si="50"/>
        <v>9.033423667570009</v>
      </c>
      <c r="DM914" s="9">
        <v>0.85772</v>
      </c>
    </row>
    <row r="915" spans="115:117" ht="15">
      <c r="DK915" s="12">
        <v>1108</v>
      </c>
      <c r="DL915" s="5">
        <f t="shared" si="50"/>
        <v>9.025270758122744</v>
      </c>
      <c r="DM915" s="9">
        <v>0.81363</v>
      </c>
    </row>
    <row r="916" spans="115:117" ht="15">
      <c r="DK916" s="12">
        <v>1109</v>
      </c>
      <c r="DL916" s="5">
        <f t="shared" si="50"/>
        <v>9.017132551848512</v>
      </c>
      <c r="DM916" s="9">
        <v>0.77162</v>
      </c>
    </row>
    <row r="917" spans="115:117" ht="15">
      <c r="DK917" s="12">
        <v>1110</v>
      </c>
      <c r="DL917" s="5">
        <f t="shared" si="50"/>
        <v>9.00900900900901</v>
      </c>
      <c r="DM917" s="9">
        <v>0.73178</v>
      </c>
    </row>
    <row r="918" spans="115:117" ht="15">
      <c r="DK918" s="12">
        <v>1111</v>
      </c>
      <c r="DL918" s="5">
        <f t="shared" si="50"/>
        <v>9.000900090009</v>
      </c>
      <c r="DM918" s="9">
        <v>0.69417</v>
      </c>
    </row>
    <row r="919" spans="115:117" ht="15">
      <c r="DK919" s="12">
        <v>1112</v>
      </c>
      <c r="DL919" s="5">
        <f t="shared" si="50"/>
        <v>8.992805755395684</v>
      </c>
      <c r="DM919" s="9">
        <v>0.65884</v>
      </c>
    </row>
    <row r="920" spans="115:117" ht="15">
      <c r="DK920" s="12">
        <v>1113</v>
      </c>
      <c r="DL920" s="5">
        <f t="shared" si="50"/>
        <v>8.984725965858042</v>
      </c>
      <c r="DM920" s="9">
        <v>0.62583</v>
      </c>
    </row>
    <row r="921" spans="115:117" ht="15">
      <c r="DK921" s="12">
        <v>1114</v>
      </c>
      <c r="DL921" s="5">
        <f t="shared" si="50"/>
        <v>8.976660682226212</v>
      </c>
      <c r="DM921" s="9">
        <v>0.59512</v>
      </c>
    </row>
    <row r="922" spans="115:117" ht="15">
      <c r="DK922" s="12">
        <v>1115</v>
      </c>
      <c r="DL922" s="5">
        <f t="shared" si="50"/>
        <v>8.968609865470851</v>
      </c>
      <c r="DM922" s="9">
        <v>0.56669</v>
      </c>
    </row>
    <row r="923" spans="115:117" ht="15">
      <c r="DK923" s="12">
        <v>1116</v>
      </c>
      <c r="DL923" s="5">
        <f t="shared" si="50"/>
        <v>8.960573476702509</v>
      </c>
      <c r="DM923" s="9">
        <v>0.54052</v>
      </c>
    </row>
    <row r="924" spans="115:117" ht="15">
      <c r="DK924" s="12">
        <v>1117</v>
      </c>
      <c r="DL924" s="5">
        <f t="shared" si="50"/>
        <v>8.952551477170994</v>
      </c>
      <c r="DM924" s="9">
        <v>0.51655</v>
      </c>
    </row>
    <row r="925" spans="115:117" ht="15">
      <c r="DK925" s="12">
        <v>1118</v>
      </c>
      <c r="DL925" s="5">
        <f t="shared" si="50"/>
        <v>8.94454382826476</v>
      </c>
      <c r="DM925" s="9">
        <v>0.4947</v>
      </c>
    </row>
    <row r="926" spans="115:117" ht="15">
      <c r="DK926" s="12">
        <v>1119</v>
      </c>
      <c r="DL926" s="5">
        <f t="shared" si="50"/>
        <v>8.936550491510276</v>
      </c>
      <c r="DM926" s="9">
        <v>0.4749</v>
      </c>
    </row>
    <row r="927" spans="115:117" ht="15">
      <c r="DK927" s="12">
        <v>1120</v>
      </c>
      <c r="DL927" s="5">
        <f t="shared" si="50"/>
        <v>8.928571428571429</v>
      </c>
      <c r="DM927" s="9">
        <v>0.45707</v>
      </c>
    </row>
    <row r="928" spans="115:117" ht="15">
      <c r="DK928" s="12">
        <v>1121</v>
      </c>
      <c r="DL928" s="5">
        <f t="shared" si="50"/>
        <v>8.920606601248885</v>
      </c>
      <c r="DM928" s="9">
        <v>0.44109</v>
      </c>
    </row>
    <row r="929" spans="115:117" ht="15">
      <c r="DK929" s="12">
        <v>1122</v>
      </c>
      <c r="DL929" s="5">
        <f t="shared" si="50"/>
        <v>8.9126559714795</v>
      </c>
      <c r="DM929" s="9">
        <v>0.42687</v>
      </c>
    </row>
    <row r="930" spans="115:117" ht="15">
      <c r="DK930" s="12">
        <v>1123</v>
      </c>
      <c r="DL930" s="5">
        <f t="shared" si="50"/>
        <v>8.904719501335707</v>
      </c>
      <c r="DM930" s="9">
        <v>0.4143</v>
      </c>
    </row>
    <row r="931" spans="115:117" ht="15">
      <c r="DK931" s="12">
        <v>1124</v>
      </c>
      <c r="DL931" s="5">
        <f t="shared" si="50"/>
        <v>8.896797153024911</v>
      </c>
      <c r="DM931" s="9">
        <v>0.40326</v>
      </c>
    </row>
    <row r="932" spans="115:117" ht="15">
      <c r="DK932" s="12">
        <v>1125</v>
      </c>
      <c r="DL932" s="5">
        <f t="shared" si="50"/>
        <v>8.88888888888889</v>
      </c>
      <c r="DM932" s="9">
        <v>0.39365</v>
      </c>
    </row>
    <row r="933" spans="115:117" ht="15">
      <c r="DK933" s="12">
        <v>1126</v>
      </c>
      <c r="DL933" s="5">
        <f t="shared" si="50"/>
        <v>8.880994671403197</v>
      </c>
      <c r="DM933" s="9">
        <v>0.38536</v>
      </c>
    </row>
    <row r="934" spans="115:117" ht="15">
      <c r="DK934" s="12">
        <v>1127</v>
      </c>
      <c r="DL934" s="5">
        <f t="shared" si="50"/>
        <v>8.873114463176575</v>
      </c>
      <c r="DM934" s="9">
        <v>0.37829</v>
      </c>
    </row>
    <row r="935" spans="115:117" ht="15">
      <c r="DK935" s="12">
        <v>1128</v>
      </c>
      <c r="DL935" s="5">
        <f t="shared" si="50"/>
        <v>8.865248226950355</v>
      </c>
      <c r="DM935" s="9">
        <v>0.37232</v>
      </c>
    </row>
    <row r="936" spans="115:117" ht="15">
      <c r="DK936" s="12">
        <v>1129</v>
      </c>
      <c r="DL936" s="5">
        <f t="shared" si="50"/>
        <v>8.857395925597874</v>
      </c>
      <c r="DM936" s="9">
        <v>0.36737</v>
      </c>
    </row>
    <row r="937" spans="115:117" ht="15">
      <c r="DK937" s="12">
        <v>1130</v>
      </c>
      <c r="DL937" s="5">
        <f t="shared" si="50"/>
        <v>8.849557522123893</v>
      </c>
      <c r="DM937" s="9">
        <v>0.36334</v>
      </c>
    </row>
    <row r="938" spans="115:117" ht="15">
      <c r="DK938" s="12">
        <v>1131</v>
      </c>
      <c r="DL938" s="5">
        <f t="shared" si="50"/>
        <v>8.841732979664014</v>
      </c>
      <c r="DM938" s="9">
        <v>0.36014</v>
      </c>
    </row>
    <row r="939" spans="115:117" ht="15">
      <c r="DK939" s="12">
        <v>1132</v>
      </c>
      <c r="DL939" s="5">
        <f t="shared" si="50"/>
        <v>8.8339222614841</v>
      </c>
      <c r="DM939" s="9">
        <v>0.3577</v>
      </c>
    </row>
    <row r="940" spans="115:117" ht="15">
      <c r="DK940" s="12">
        <v>1133</v>
      </c>
      <c r="DL940" s="5">
        <f t="shared" si="50"/>
        <v>8.8261253309797</v>
      </c>
      <c r="DM940" s="9">
        <v>0.35595</v>
      </c>
    </row>
    <row r="941" spans="115:117" ht="15">
      <c r="DK941" s="12">
        <v>1134</v>
      </c>
      <c r="DL941" s="5">
        <f t="shared" si="50"/>
        <v>8.818342151675484</v>
      </c>
      <c r="DM941" s="9">
        <v>0.35481</v>
      </c>
    </row>
    <row r="942" spans="115:117" ht="15">
      <c r="DK942" s="12">
        <v>1135</v>
      </c>
      <c r="DL942" s="5">
        <f t="shared" si="50"/>
        <v>8.81057268722467</v>
      </c>
      <c r="DM942" s="9">
        <v>0.35422</v>
      </c>
    </row>
    <row r="943" spans="115:117" ht="15">
      <c r="DK943" s="12">
        <v>1136</v>
      </c>
      <c r="DL943" s="5">
        <f t="shared" si="50"/>
        <v>8.80281690140845</v>
      </c>
      <c r="DM943" s="9">
        <v>0.35413</v>
      </c>
    </row>
    <row r="944" spans="115:117" ht="15">
      <c r="DK944" s="12">
        <v>1137</v>
      </c>
      <c r="DL944" s="5">
        <f t="shared" si="50"/>
        <v>8.795074758135444</v>
      </c>
      <c r="DM944" s="9">
        <v>0.35449</v>
      </c>
    </row>
    <row r="945" spans="115:117" ht="15">
      <c r="DK945" s="12">
        <v>1138</v>
      </c>
      <c r="DL945" s="5">
        <f t="shared" si="50"/>
        <v>8.787346221441124</v>
      </c>
      <c r="DM945" s="9">
        <v>0.35526</v>
      </c>
    </row>
    <row r="946" spans="115:117" ht="15">
      <c r="DK946" s="12">
        <v>1139</v>
      </c>
      <c r="DL946" s="5">
        <f t="shared" si="50"/>
        <v>8.779631255487269</v>
      </c>
      <c r="DM946" s="9">
        <v>0.35638</v>
      </c>
    </row>
    <row r="947" spans="115:117" ht="15">
      <c r="DK947" s="12">
        <v>1140</v>
      </c>
      <c r="DL947" s="5">
        <f t="shared" si="50"/>
        <v>8.771929824561404</v>
      </c>
      <c r="DM947" s="9">
        <v>0.35783</v>
      </c>
    </row>
    <row r="948" spans="115:117" ht="15">
      <c r="DK948" s="12">
        <v>1141</v>
      </c>
      <c r="DL948" s="5">
        <f t="shared" si="50"/>
        <v>8.76424189307625</v>
      </c>
      <c r="DM948" s="9">
        <v>0.35957</v>
      </c>
    </row>
    <row r="949" spans="115:117" ht="15">
      <c r="DK949" s="12">
        <v>1142</v>
      </c>
      <c r="DL949" s="5">
        <f t="shared" si="50"/>
        <v>8.756567425569177</v>
      </c>
      <c r="DM949" s="9">
        <v>0.36157</v>
      </c>
    </row>
    <row r="950" spans="115:117" ht="15">
      <c r="DK950" s="12">
        <v>1143</v>
      </c>
      <c r="DL950" s="5">
        <f t="shared" si="50"/>
        <v>8.748906386701663</v>
      </c>
      <c r="DM950" s="9">
        <v>0.3638</v>
      </c>
    </row>
    <row r="951" spans="115:117" ht="15">
      <c r="DK951" s="12">
        <v>1144</v>
      </c>
      <c r="DL951" s="5">
        <f t="shared" si="50"/>
        <v>8.741258741258742</v>
      </c>
      <c r="DM951" s="9">
        <v>0.36624</v>
      </c>
    </row>
    <row r="952" spans="115:117" ht="15">
      <c r="DK952" s="12">
        <v>1145</v>
      </c>
      <c r="DL952" s="5">
        <f t="shared" si="50"/>
        <v>8.733624454148472</v>
      </c>
      <c r="DM952" s="9">
        <v>0.36885</v>
      </c>
    </row>
    <row r="953" spans="115:117" ht="15">
      <c r="DK953" s="12">
        <v>1146</v>
      </c>
      <c r="DL953" s="5">
        <f t="shared" si="50"/>
        <v>8.726003490401396</v>
      </c>
      <c r="DM953" s="9">
        <v>0.37163</v>
      </c>
    </row>
    <row r="954" spans="115:117" ht="15">
      <c r="DK954" s="12">
        <v>1147</v>
      </c>
      <c r="DL954" s="5">
        <f t="shared" si="50"/>
        <v>8.718395815170009</v>
      </c>
      <c r="DM954" s="9">
        <v>0.37455</v>
      </c>
    </row>
    <row r="955" spans="115:117" ht="15">
      <c r="DK955" s="12">
        <v>1148</v>
      </c>
      <c r="DL955" s="5">
        <f t="shared" si="50"/>
        <v>8.710801393728223</v>
      </c>
      <c r="DM955" s="9">
        <v>0.37759</v>
      </c>
    </row>
    <row r="956" spans="115:117" ht="15">
      <c r="DK956" s="12">
        <v>1149</v>
      </c>
      <c r="DL956" s="5">
        <f t="shared" si="50"/>
        <v>8.703220191470844</v>
      </c>
      <c r="DM956" s="9">
        <v>0.38073</v>
      </c>
    </row>
    <row r="957" spans="115:117" ht="15">
      <c r="DK957" s="12">
        <v>1150</v>
      </c>
      <c r="DL957" s="5">
        <f t="shared" si="50"/>
        <v>8.695652173913043</v>
      </c>
      <c r="DM957" s="9">
        <v>0.38396</v>
      </c>
    </row>
    <row r="958" spans="115:117" ht="15">
      <c r="DK958" s="12">
        <v>1151</v>
      </c>
      <c r="DL958" s="5">
        <f t="shared" si="50"/>
        <v>8.688097306689835</v>
      </c>
      <c r="DM958" s="9">
        <v>0.38726</v>
      </c>
    </row>
    <row r="959" spans="115:117" ht="15">
      <c r="DK959" s="12">
        <v>1152</v>
      </c>
      <c r="DL959" s="5">
        <f t="shared" si="50"/>
        <v>8.680555555555555</v>
      </c>
      <c r="DM959" s="9">
        <v>0.39061</v>
      </c>
    </row>
    <row r="960" spans="115:117" ht="15">
      <c r="DK960" s="12">
        <v>1153</v>
      </c>
      <c r="DL960" s="5">
        <f t="shared" si="50"/>
        <v>8.673026886383347</v>
      </c>
      <c r="DM960" s="9">
        <v>0.394</v>
      </c>
    </row>
    <row r="961" spans="115:117" ht="15">
      <c r="DK961" s="12">
        <v>1154</v>
      </c>
      <c r="DL961" s="5">
        <f t="shared" si="50"/>
        <v>8.665511265164644</v>
      </c>
      <c r="DM961" s="9">
        <v>0.39743</v>
      </c>
    </row>
    <row r="962" spans="115:117" ht="15">
      <c r="DK962" s="12">
        <v>1155</v>
      </c>
      <c r="DL962" s="5">
        <f t="shared" si="50"/>
        <v>8.658008658008658</v>
      </c>
      <c r="DM962" s="9">
        <v>0.40085</v>
      </c>
    </row>
    <row r="963" spans="115:117" ht="15">
      <c r="DK963" s="12">
        <v>1156</v>
      </c>
      <c r="DL963" s="5">
        <f t="shared" si="50"/>
        <v>8.650519031141869</v>
      </c>
      <c r="DM963" s="9">
        <v>0.40428</v>
      </c>
    </row>
    <row r="964" spans="115:117" ht="15">
      <c r="DK964" s="12">
        <v>1157</v>
      </c>
      <c r="DL964" s="5">
        <f t="shared" si="50"/>
        <v>8.64304235090752</v>
      </c>
      <c r="DM964" s="9">
        <v>0.4077</v>
      </c>
    </row>
    <row r="965" spans="115:117" ht="15">
      <c r="DK965" s="12">
        <v>1158</v>
      </c>
      <c r="DL965" s="5">
        <f t="shared" si="50"/>
        <v>8.635578583765112</v>
      </c>
      <c r="DM965" s="9">
        <v>0.4111</v>
      </c>
    </row>
    <row r="966" spans="115:117" ht="15">
      <c r="DK966" s="12">
        <v>1159</v>
      </c>
      <c r="DL966" s="5">
        <f t="shared" si="50"/>
        <v>8.628127696289905</v>
      </c>
      <c r="DM966" s="9">
        <v>0.41447</v>
      </c>
    </row>
    <row r="967" spans="115:117" ht="15">
      <c r="DK967" s="12">
        <v>1160</v>
      </c>
      <c r="DL967" s="5">
        <f t="shared" si="50"/>
        <v>8.620689655172413</v>
      </c>
      <c r="DM967" s="9">
        <v>0.41777</v>
      </c>
    </row>
    <row r="968" spans="115:117" ht="15">
      <c r="DK968" s="12">
        <v>1161</v>
      </c>
      <c r="DL968" s="5">
        <f aca="true" t="shared" si="51" ref="DL968:DL1031">1/DK968*10000</f>
        <v>8.613264427217915</v>
      </c>
      <c r="DM968" s="9">
        <v>0.42105</v>
      </c>
    </row>
    <row r="969" spans="115:117" ht="15">
      <c r="DK969" s="12">
        <v>1162</v>
      </c>
      <c r="DL969" s="5">
        <f t="shared" si="51"/>
        <v>8.605851979345955</v>
      </c>
      <c r="DM969" s="9">
        <v>0.42424</v>
      </c>
    </row>
    <row r="970" spans="115:117" ht="15">
      <c r="DK970" s="12">
        <v>1163</v>
      </c>
      <c r="DL970" s="5">
        <f t="shared" si="51"/>
        <v>8.598452278589853</v>
      </c>
      <c r="DM970" s="9">
        <v>0.42738</v>
      </c>
    </row>
    <row r="971" spans="115:117" ht="15">
      <c r="DK971" s="12">
        <v>1164</v>
      </c>
      <c r="DL971" s="5">
        <f t="shared" si="51"/>
        <v>8.59106529209622</v>
      </c>
      <c r="DM971" s="9">
        <v>0.43043</v>
      </c>
    </row>
    <row r="972" spans="115:117" ht="15">
      <c r="DK972" s="12">
        <v>1165</v>
      </c>
      <c r="DL972" s="5">
        <f t="shared" si="51"/>
        <v>8.583690987124463</v>
      </c>
      <c r="DM972" s="9">
        <v>0.43341</v>
      </c>
    </row>
    <row r="973" spans="115:117" ht="15">
      <c r="DK973" s="12">
        <v>1166</v>
      </c>
      <c r="DL973" s="5">
        <f t="shared" si="51"/>
        <v>8.576329331046312</v>
      </c>
      <c r="DM973" s="9">
        <v>0.43628</v>
      </c>
    </row>
    <row r="974" spans="115:117" ht="15">
      <c r="DK974" s="12">
        <v>1167</v>
      </c>
      <c r="DL974" s="5">
        <f t="shared" si="51"/>
        <v>8.56898029134533</v>
      </c>
      <c r="DM974" s="9">
        <v>0.43904</v>
      </c>
    </row>
    <row r="975" spans="115:117" ht="15">
      <c r="DK975" s="12">
        <v>1168</v>
      </c>
      <c r="DL975" s="5">
        <f t="shared" si="51"/>
        <v>8.561643835616438</v>
      </c>
      <c r="DM975" s="9">
        <v>0.44171</v>
      </c>
    </row>
    <row r="976" spans="115:117" ht="15">
      <c r="DK976" s="12">
        <v>1169</v>
      </c>
      <c r="DL976" s="5">
        <f t="shared" si="51"/>
        <v>8.55431993156544</v>
      </c>
      <c r="DM976" s="9">
        <v>0.44427</v>
      </c>
    </row>
    <row r="977" spans="115:117" ht="15">
      <c r="DK977" s="12">
        <v>1170</v>
      </c>
      <c r="DL977" s="5">
        <f t="shared" si="51"/>
        <v>8.547008547008547</v>
      </c>
      <c r="DM977" s="9">
        <v>0.4467</v>
      </c>
    </row>
    <row r="978" spans="115:117" ht="15">
      <c r="DK978" s="12">
        <v>1171</v>
      </c>
      <c r="DL978" s="5">
        <f t="shared" si="51"/>
        <v>8.539709649871904</v>
      </c>
      <c r="DM978" s="9">
        <v>0.44901</v>
      </c>
    </row>
    <row r="979" spans="115:117" ht="15">
      <c r="DK979" s="12">
        <v>1172</v>
      </c>
      <c r="DL979" s="5">
        <f t="shared" si="51"/>
        <v>8.532423208191126</v>
      </c>
      <c r="DM979" s="9">
        <v>0.4512</v>
      </c>
    </row>
    <row r="980" spans="115:117" ht="15">
      <c r="DK980" s="12">
        <v>1173</v>
      </c>
      <c r="DL980" s="5">
        <f t="shared" si="51"/>
        <v>8.525149190110827</v>
      </c>
      <c r="DM980" s="9">
        <v>0.45327</v>
      </c>
    </row>
    <row r="981" spans="115:117" ht="15">
      <c r="DK981" s="12">
        <v>1174</v>
      </c>
      <c r="DL981" s="5">
        <f t="shared" si="51"/>
        <v>8.517887563884157</v>
      </c>
      <c r="DM981" s="9">
        <v>0.4552</v>
      </c>
    </row>
    <row r="982" spans="115:117" ht="15">
      <c r="DK982" s="12">
        <v>1175</v>
      </c>
      <c r="DL982" s="5">
        <f t="shared" si="51"/>
        <v>8.51063829787234</v>
      </c>
      <c r="DM982" s="9">
        <v>0.457</v>
      </c>
    </row>
    <row r="983" spans="115:117" ht="15">
      <c r="DK983" s="12">
        <v>1176</v>
      </c>
      <c r="DL983" s="5">
        <f t="shared" si="51"/>
        <v>8.503401360544217</v>
      </c>
      <c r="DM983" s="9">
        <v>0.45866</v>
      </c>
    </row>
    <row r="984" spans="115:117" ht="15">
      <c r="DK984" s="12">
        <v>1177</v>
      </c>
      <c r="DL984" s="5">
        <f t="shared" si="51"/>
        <v>8.496176720475786</v>
      </c>
      <c r="DM984" s="9">
        <v>0.46019</v>
      </c>
    </row>
    <row r="985" spans="115:117" ht="15">
      <c r="DK985" s="12">
        <v>1178</v>
      </c>
      <c r="DL985" s="5">
        <f t="shared" si="51"/>
        <v>8.488964346349745</v>
      </c>
      <c r="DM985" s="9">
        <v>0.46156</v>
      </c>
    </row>
    <row r="986" spans="115:117" ht="15">
      <c r="DK986" s="12">
        <v>1179</v>
      </c>
      <c r="DL986" s="5">
        <f t="shared" si="51"/>
        <v>8.481764206955047</v>
      </c>
      <c r="DM986" s="9">
        <v>0.46279</v>
      </c>
    </row>
    <row r="987" spans="115:117" ht="15">
      <c r="DK987" s="12">
        <v>1180</v>
      </c>
      <c r="DL987" s="5">
        <f t="shared" si="51"/>
        <v>8.474576271186441</v>
      </c>
      <c r="DM987" s="9">
        <v>0.46388</v>
      </c>
    </row>
    <row r="988" spans="115:117" ht="15">
      <c r="DK988" s="12">
        <v>1181</v>
      </c>
      <c r="DL988" s="5">
        <f t="shared" si="51"/>
        <v>8.46740050804403</v>
      </c>
      <c r="DM988" s="9">
        <v>0.46483</v>
      </c>
    </row>
    <row r="989" spans="115:117" ht="15">
      <c r="DK989" s="12">
        <v>1182</v>
      </c>
      <c r="DL989" s="5">
        <f t="shared" si="51"/>
        <v>8.460236886632826</v>
      </c>
      <c r="DM989" s="9">
        <v>0.46564</v>
      </c>
    </row>
    <row r="990" spans="115:117" ht="15">
      <c r="DK990" s="12">
        <v>1183</v>
      </c>
      <c r="DL990" s="5">
        <f t="shared" si="51"/>
        <v>8.4530853761623</v>
      </c>
      <c r="DM990" s="9">
        <v>0.4663</v>
      </c>
    </row>
    <row r="991" spans="115:117" ht="15">
      <c r="DK991" s="12">
        <v>1184</v>
      </c>
      <c r="DL991" s="5">
        <f t="shared" si="51"/>
        <v>8.445945945945946</v>
      </c>
      <c r="DM991" s="9">
        <v>0.46682</v>
      </c>
    </row>
    <row r="992" spans="115:117" ht="15">
      <c r="DK992" s="12">
        <v>1185</v>
      </c>
      <c r="DL992" s="5">
        <f t="shared" si="51"/>
        <v>8.438818565400844</v>
      </c>
      <c r="DM992" s="9">
        <v>0.4672</v>
      </c>
    </row>
    <row r="993" spans="115:117" ht="15">
      <c r="DK993" s="12">
        <v>1186</v>
      </c>
      <c r="DL993" s="5">
        <f t="shared" si="51"/>
        <v>8.431703204047217</v>
      </c>
      <c r="DM993" s="9">
        <v>0.46744</v>
      </c>
    </row>
    <row r="994" spans="115:117" ht="15">
      <c r="DK994" s="12">
        <v>1187</v>
      </c>
      <c r="DL994" s="5">
        <f t="shared" si="51"/>
        <v>8.424599831508003</v>
      </c>
      <c r="DM994" s="9">
        <v>0.46754</v>
      </c>
    </row>
    <row r="995" spans="115:117" ht="15">
      <c r="DK995" s="12">
        <v>1188</v>
      </c>
      <c r="DL995" s="5">
        <f t="shared" si="51"/>
        <v>8.417508417508417</v>
      </c>
      <c r="DM995" s="9">
        <v>0.46751</v>
      </c>
    </row>
    <row r="996" spans="115:117" ht="15">
      <c r="DK996" s="12">
        <v>1189</v>
      </c>
      <c r="DL996" s="5">
        <f t="shared" si="51"/>
        <v>8.410428931875526</v>
      </c>
      <c r="DM996" s="9">
        <v>0.46731</v>
      </c>
    </row>
    <row r="997" spans="115:117" ht="15">
      <c r="DK997" s="12">
        <v>1190</v>
      </c>
      <c r="DL997" s="5">
        <f t="shared" si="51"/>
        <v>8.403361344537815</v>
      </c>
      <c r="DM997" s="9">
        <v>0.46701</v>
      </c>
    </row>
    <row r="998" spans="115:117" ht="15">
      <c r="DK998" s="12">
        <v>1191</v>
      </c>
      <c r="DL998" s="5">
        <f t="shared" si="51"/>
        <v>8.39630562552477</v>
      </c>
      <c r="DM998" s="9">
        <v>0.46658</v>
      </c>
    </row>
    <row r="999" spans="115:117" ht="15">
      <c r="DK999" s="12">
        <v>1192</v>
      </c>
      <c r="DL999" s="5">
        <f t="shared" si="51"/>
        <v>8.389261744966444</v>
      </c>
      <c r="DM999" s="9">
        <v>0.466</v>
      </c>
    </row>
    <row r="1000" spans="115:117" ht="15">
      <c r="DK1000" s="12">
        <v>1193</v>
      </c>
      <c r="DL1000" s="5">
        <f t="shared" si="51"/>
        <v>8.382229673093043</v>
      </c>
      <c r="DM1000" s="9">
        <v>0.46528</v>
      </c>
    </row>
    <row r="1001" spans="115:117" ht="15">
      <c r="DK1001" s="12">
        <v>1194</v>
      </c>
      <c r="DL1001" s="5">
        <f t="shared" si="51"/>
        <v>8.375209380234505</v>
      </c>
      <c r="DM1001" s="9">
        <v>0.46445</v>
      </c>
    </row>
    <row r="1002" spans="115:117" ht="15">
      <c r="DK1002" s="12">
        <v>1195</v>
      </c>
      <c r="DL1002" s="5">
        <f t="shared" si="51"/>
        <v>8.368200836820083</v>
      </c>
      <c r="DM1002" s="9">
        <v>0.46352</v>
      </c>
    </row>
    <row r="1003" spans="115:117" ht="15">
      <c r="DK1003" s="12">
        <v>1196</v>
      </c>
      <c r="DL1003" s="5">
        <f t="shared" si="51"/>
        <v>8.361204013377927</v>
      </c>
      <c r="DM1003" s="9">
        <v>0.46244</v>
      </c>
    </row>
    <row r="1004" spans="115:117" ht="15">
      <c r="DK1004" s="12">
        <v>1197</v>
      </c>
      <c r="DL1004" s="5">
        <f t="shared" si="51"/>
        <v>8.35421888053467</v>
      </c>
      <c r="DM1004" s="9">
        <v>0.46126</v>
      </c>
    </row>
    <row r="1005" spans="115:117" ht="15">
      <c r="DK1005" s="12">
        <v>1198</v>
      </c>
      <c r="DL1005" s="5">
        <f t="shared" si="51"/>
        <v>8.347245409015025</v>
      </c>
      <c r="DM1005" s="9">
        <v>0.46</v>
      </c>
    </row>
    <row r="1006" spans="115:117" ht="15">
      <c r="DK1006" s="12">
        <v>1199</v>
      </c>
      <c r="DL1006" s="5">
        <f t="shared" si="51"/>
        <v>8.340283569641368</v>
      </c>
      <c r="DM1006" s="9">
        <v>0.45859</v>
      </c>
    </row>
    <row r="1007" spans="115:117" ht="15">
      <c r="DK1007" s="12">
        <v>1200</v>
      </c>
      <c r="DL1007" s="5">
        <f t="shared" si="51"/>
        <v>8.333333333333334</v>
      </c>
      <c r="DM1007" s="9">
        <v>0.45708</v>
      </c>
    </row>
    <row r="1008" spans="115:117" ht="15">
      <c r="DK1008" s="12">
        <v>1201</v>
      </c>
      <c r="DL1008" s="5">
        <f t="shared" si="51"/>
        <v>8.32639467110741</v>
      </c>
      <c r="DM1008" s="9">
        <v>0.45547</v>
      </c>
    </row>
    <row r="1009" spans="115:117" ht="15">
      <c r="DK1009" s="12">
        <v>1202</v>
      </c>
      <c r="DL1009" s="5">
        <f t="shared" si="51"/>
        <v>8.319467554076539</v>
      </c>
      <c r="DM1009" s="9">
        <v>0.45378</v>
      </c>
    </row>
    <row r="1010" spans="115:117" ht="15">
      <c r="DK1010" s="12">
        <v>1203</v>
      </c>
      <c r="DL1010" s="5">
        <f t="shared" si="51"/>
        <v>8.31255195344971</v>
      </c>
      <c r="DM1010" s="9">
        <v>0.45199</v>
      </c>
    </row>
    <row r="1011" spans="115:117" ht="15">
      <c r="DK1011" s="12">
        <v>1204</v>
      </c>
      <c r="DL1011" s="5">
        <f t="shared" si="51"/>
        <v>8.305647840531561</v>
      </c>
      <c r="DM1011" s="9">
        <v>0.45014</v>
      </c>
    </row>
    <row r="1012" spans="115:117" ht="15">
      <c r="DK1012" s="12">
        <v>1205</v>
      </c>
      <c r="DL1012" s="5">
        <f t="shared" si="51"/>
        <v>8.29875518672199</v>
      </c>
      <c r="DM1012" s="9">
        <v>0.44819</v>
      </c>
    </row>
    <row r="1013" spans="115:117" ht="15">
      <c r="DK1013" s="12">
        <v>1206</v>
      </c>
      <c r="DL1013" s="5">
        <f t="shared" si="51"/>
        <v>8.291873963515755</v>
      </c>
      <c r="DM1013" s="9">
        <v>0.44613</v>
      </c>
    </row>
    <row r="1014" spans="115:117" ht="15">
      <c r="DK1014" s="12">
        <v>1207</v>
      </c>
      <c r="DL1014" s="5">
        <f t="shared" si="51"/>
        <v>8.285004142502071</v>
      </c>
      <c r="DM1014" s="9">
        <v>0.44404</v>
      </c>
    </row>
    <row r="1015" spans="115:117" ht="15">
      <c r="DK1015" s="12">
        <v>1208</v>
      </c>
      <c r="DL1015" s="5">
        <f t="shared" si="51"/>
        <v>8.278145695364238</v>
      </c>
      <c r="DM1015" s="9">
        <v>0.44188</v>
      </c>
    </row>
    <row r="1016" spans="115:117" ht="15">
      <c r="DK1016" s="12">
        <v>1209</v>
      </c>
      <c r="DL1016" s="5">
        <f t="shared" si="51"/>
        <v>8.271298593879239</v>
      </c>
      <c r="DM1016" s="9">
        <v>0.43964</v>
      </c>
    </row>
    <row r="1017" spans="115:117" ht="15">
      <c r="DK1017" s="12">
        <v>1210</v>
      </c>
      <c r="DL1017" s="5">
        <f t="shared" si="51"/>
        <v>8.264462809917354</v>
      </c>
      <c r="DM1017" s="9">
        <v>0.43735</v>
      </c>
    </row>
    <row r="1018" spans="115:117" ht="15">
      <c r="DK1018" s="12">
        <v>1211</v>
      </c>
      <c r="DL1018" s="5">
        <f t="shared" si="51"/>
        <v>8.257638315441783</v>
      </c>
      <c r="DM1018" s="9">
        <v>0.435</v>
      </c>
    </row>
    <row r="1019" spans="115:117" ht="15">
      <c r="DK1019" s="12">
        <v>1212</v>
      </c>
      <c r="DL1019" s="5">
        <f t="shared" si="51"/>
        <v>8.250825082508252</v>
      </c>
      <c r="DM1019" s="9">
        <v>0.43261</v>
      </c>
    </row>
    <row r="1020" spans="115:117" ht="15">
      <c r="DK1020" s="12">
        <v>1213</v>
      </c>
      <c r="DL1020" s="5">
        <f t="shared" si="51"/>
        <v>8.244023083264633</v>
      </c>
      <c r="DM1020" s="9">
        <v>0.43019</v>
      </c>
    </row>
    <row r="1021" spans="115:117" ht="15">
      <c r="DK1021" s="12">
        <v>1214</v>
      </c>
      <c r="DL1021" s="5">
        <f t="shared" si="51"/>
        <v>8.237232289950576</v>
      </c>
      <c r="DM1021" s="9">
        <v>0.42772</v>
      </c>
    </row>
    <row r="1022" spans="115:117" ht="15">
      <c r="DK1022" s="12">
        <v>1215</v>
      </c>
      <c r="DL1022" s="5">
        <f t="shared" si="51"/>
        <v>8.23045267489712</v>
      </c>
      <c r="DM1022" s="9">
        <v>0.42523</v>
      </c>
    </row>
    <row r="1023" spans="115:117" ht="15">
      <c r="DK1023" s="12">
        <v>1216</v>
      </c>
      <c r="DL1023" s="5">
        <f t="shared" si="51"/>
        <v>8.223684210526315</v>
      </c>
      <c r="DM1023" s="9">
        <v>0.42271</v>
      </c>
    </row>
    <row r="1024" spans="115:117" ht="15">
      <c r="DK1024" s="12">
        <v>1217</v>
      </c>
      <c r="DL1024" s="5">
        <f t="shared" si="51"/>
        <v>8.216926869350862</v>
      </c>
      <c r="DM1024" s="9">
        <v>0.42018</v>
      </c>
    </row>
    <row r="1025" spans="115:117" ht="15">
      <c r="DK1025" s="12">
        <v>1218</v>
      </c>
      <c r="DL1025" s="5">
        <f t="shared" si="51"/>
        <v>8.210180623973727</v>
      </c>
      <c r="DM1025" s="9">
        <v>0.41765</v>
      </c>
    </row>
    <row r="1026" spans="115:117" ht="15">
      <c r="DK1026" s="12">
        <v>1219</v>
      </c>
      <c r="DL1026" s="5">
        <f t="shared" si="51"/>
        <v>8.203445447087777</v>
      </c>
      <c r="DM1026" s="9">
        <v>0.41513</v>
      </c>
    </row>
    <row r="1027" spans="115:117" ht="15">
      <c r="DK1027" s="12">
        <v>1220</v>
      </c>
      <c r="DL1027" s="5">
        <f t="shared" si="51"/>
        <v>8.19672131147541</v>
      </c>
      <c r="DM1027" s="9">
        <v>0.41256</v>
      </c>
    </row>
    <row r="1028" spans="115:117" ht="15">
      <c r="DK1028" s="12">
        <v>1221</v>
      </c>
      <c r="DL1028" s="5">
        <f t="shared" si="51"/>
        <v>8.190008190008191</v>
      </c>
      <c r="DM1028" s="9">
        <v>0.41002</v>
      </c>
    </row>
    <row r="1029" spans="115:117" ht="15">
      <c r="DK1029" s="12">
        <v>1222</v>
      </c>
      <c r="DL1029" s="5">
        <f t="shared" si="51"/>
        <v>8.183306055646481</v>
      </c>
      <c r="DM1029" s="9">
        <v>0.40753</v>
      </c>
    </row>
    <row r="1030" spans="115:117" ht="15">
      <c r="DK1030" s="12">
        <v>1223</v>
      </c>
      <c r="DL1030" s="5">
        <f t="shared" si="51"/>
        <v>8.176614881439084</v>
      </c>
      <c r="DM1030" s="9">
        <v>0.40504</v>
      </c>
    </row>
    <row r="1031" spans="115:117" ht="15">
      <c r="DK1031" s="12">
        <v>1224</v>
      </c>
      <c r="DL1031" s="5">
        <f t="shared" si="51"/>
        <v>8.169934640522875</v>
      </c>
      <c r="DM1031" s="9">
        <v>0.40257</v>
      </c>
    </row>
    <row r="1032" spans="115:117" ht="15">
      <c r="DK1032" s="12">
        <v>1225</v>
      </c>
      <c r="DL1032" s="5">
        <f aca="true" t="shared" si="52" ref="DL1032:DL1095">1/DK1032*10000</f>
        <v>8.16326530612245</v>
      </c>
      <c r="DM1032" s="9">
        <v>0.40015</v>
      </c>
    </row>
    <row r="1033" spans="115:117" ht="15">
      <c r="DK1033" s="12">
        <v>1226</v>
      </c>
      <c r="DL1033" s="5">
        <f t="shared" si="52"/>
        <v>8.156606851549755</v>
      </c>
      <c r="DM1033" s="9">
        <v>0.39777</v>
      </c>
    </row>
    <row r="1034" spans="115:117" ht="15">
      <c r="DK1034" s="12">
        <v>1227</v>
      </c>
      <c r="DL1034" s="5">
        <f t="shared" si="52"/>
        <v>8.149959250203748</v>
      </c>
      <c r="DM1034" s="9">
        <v>0.39547</v>
      </c>
    </row>
    <row r="1035" spans="115:117" ht="15">
      <c r="DK1035" s="12">
        <v>1228</v>
      </c>
      <c r="DL1035" s="5">
        <f t="shared" si="52"/>
        <v>8.143322475570033</v>
      </c>
      <c r="DM1035" s="9">
        <v>0.39325</v>
      </c>
    </row>
    <row r="1036" spans="115:117" ht="15">
      <c r="DK1036" s="12">
        <v>1229</v>
      </c>
      <c r="DL1036" s="5">
        <f t="shared" si="52"/>
        <v>8.136696501220504</v>
      </c>
      <c r="DM1036" s="9">
        <v>0.39105</v>
      </c>
    </row>
    <row r="1037" spans="115:117" ht="15">
      <c r="DK1037" s="12">
        <v>1230</v>
      </c>
      <c r="DL1037" s="5">
        <f t="shared" si="52"/>
        <v>8.130081300813009</v>
      </c>
      <c r="DM1037" s="9">
        <v>0.389</v>
      </c>
    </row>
    <row r="1038" spans="115:117" ht="15">
      <c r="DK1038" s="12">
        <v>1231</v>
      </c>
      <c r="DL1038" s="5">
        <f t="shared" si="52"/>
        <v>8.123476848090982</v>
      </c>
      <c r="DM1038" s="9">
        <v>0.38698</v>
      </c>
    </row>
    <row r="1039" spans="115:117" ht="15">
      <c r="DK1039" s="12">
        <v>1232</v>
      </c>
      <c r="DL1039" s="5">
        <f t="shared" si="52"/>
        <v>8.116883116883118</v>
      </c>
      <c r="DM1039" s="9">
        <v>0.38512</v>
      </c>
    </row>
    <row r="1040" spans="115:117" ht="15">
      <c r="DK1040" s="12">
        <v>1233</v>
      </c>
      <c r="DL1040" s="5">
        <f t="shared" si="52"/>
        <v>8.110300081103</v>
      </c>
      <c r="DM1040" s="9">
        <v>0.38338</v>
      </c>
    </row>
    <row r="1041" spans="115:117" ht="15">
      <c r="DK1041" s="12">
        <v>1234</v>
      </c>
      <c r="DL1041" s="5">
        <f t="shared" si="52"/>
        <v>8.103727714748784</v>
      </c>
      <c r="DM1041" s="9">
        <v>0.38171</v>
      </c>
    </row>
    <row r="1042" spans="115:117" ht="15">
      <c r="DK1042" s="12">
        <v>1235</v>
      </c>
      <c r="DL1042" s="5">
        <f t="shared" si="52"/>
        <v>8.097165991902834</v>
      </c>
      <c r="DM1042" s="9">
        <v>0.38023</v>
      </c>
    </row>
    <row r="1043" spans="115:117" ht="15">
      <c r="DK1043" s="12">
        <v>1236</v>
      </c>
      <c r="DL1043" s="5">
        <f t="shared" si="52"/>
        <v>8.090614886731393</v>
      </c>
      <c r="DM1043" s="9">
        <v>0.3789</v>
      </c>
    </row>
    <row r="1044" spans="115:117" ht="15">
      <c r="DK1044" s="12">
        <v>1237</v>
      </c>
      <c r="DL1044" s="5">
        <f t="shared" si="52"/>
        <v>8.084074373484235</v>
      </c>
      <c r="DM1044" s="9">
        <v>0.37775</v>
      </c>
    </row>
    <row r="1045" spans="115:117" ht="15">
      <c r="DK1045" s="12">
        <v>1238</v>
      </c>
      <c r="DL1045" s="5">
        <f t="shared" si="52"/>
        <v>8.077544426494347</v>
      </c>
      <c r="DM1045" s="9">
        <v>0.37678</v>
      </c>
    </row>
    <row r="1046" spans="115:117" ht="15">
      <c r="DK1046" s="12">
        <v>1239</v>
      </c>
      <c r="DL1046" s="5">
        <f t="shared" si="52"/>
        <v>8.071025020177562</v>
      </c>
      <c r="DM1046" s="9">
        <v>0.37602</v>
      </c>
    </row>
    <row r="1047" spans="115:117" ht="15">
      <c r="DK1047" s="12">
        <v>1240</v>
      </c>
      <c r="DL1047" s="5">
        <f t="shared" si="52"/>
        <v>8.064516129032258</v>
      </c>
      <c r="DM1047" s="9">
        <v>0.37548</v>
      </c>
    </row>
    <row r="1048" spans="115:117" ht="15">
      <c r="DK1048" s="12">
        <v>1241</v>
      </c>
      <c r="DL1048" s="5">
        <f t="shared" si="52"/>
        <v>8.058017727639001</v>
      </c>
      <c r="DM1048" s="9">
        <v>0.37518</v>
      </c>
    </row>
    <row r="1049" spans="115:117" ht="15">
      <c r="DK1049" s="12">
        <v>1242</v>
      </c>
      <c r="DL1049" s="5">
        <f t="shared" si="52"/>
        <v>8.051529790660226</v>
      </c>
      <c r="DM1049" s="9">
        <v>0.37516</v>
      </c>
    </row>
    <row r="1050" spans="115:117" ht="15">
      <c r="DK1050" s="12">
        <v>1243</v>
      </c>
      <c r="DL1050" s="5">
        <f t="shared" si="52"/>
        <v>8.045052292839904</v>
      </c>
      <c r="DM1050" s="9">
        <v>0.3754</v>
      </c>
    </row>
    <row r="1051" spans="115:117" ht="15">
      <c r="DK1051" s="12">
        <v>1244</v>
      </c>
      <c r="DL1051" s="5">
        <f t="shared" si="52"/>
        <v>8.038585209003216</v>
      </c>
      <c r="DM1051" s="9">
        <v>0.37592</v>
      </c>
    </row>
    <row r="1052" spans="115:117" ht="15">
      <c r="DK1052" s="12">
        <v>1245</v>
      </c>
      <c r="DL1052" s="5">
        <f t="shared" si="52"/>
        <v>8.032128514056225</v>
      </c>
      <c r="DM1052" s="9">
        <v>0.37678</v>
      </c>
    </row>
    <row r="1053" spans="115:117" ht="15">
      <c r="DK1053" s="12">
        <v>1246</v>
      </c>
      <c r="DL1053" s="5">
        <f t="shared" si="52"/>
        <v>8.025682182985554</v>
      </c>
      <c r="DM1053" s="9">
        <v>0.378</v>
      </c>
    </row>
    <row r="1054" spans="115:117" ht="15">
      <c r="DK1054" s="12">
        <v>1247</v>
      </c>
      <c r="DL1054" s="5">
        <f t="shared" si="52"/>
        <v>8.019246190858059</v>
      </c>
      <c r="DM1054" s="9">
        <v>0.37958</v>
      </c>
    </row>
    <row r="1055" spans="115:117" ht="15">
      <c r="DK1055" s="12">
        <v>1248</v>
      </c>
      <c r="DL1055" s="5">
        <f t="shared" si="52"/>
        <v>8.012820512820513</v>
      </c>
      <c r="DM1055" s="9">
        <v>0.38153</v>
      </c>
    </row>
    <row r="1056" spans="115:117" ht="15">
      <c r="DK1056" s="12">
        <v>1249</v>
      </c>
      <c r="DL1056" s="5">
        <f t="shared" si="52"/>
        <v>8.00640512409928</v>
      </c>
      <c r="DM1056" s="9">
        <v>0.38383</v>
      </c>
    </row>
    <row r="1057" spans="115:117" ht="15">
      <c r="DK1057" s="12">
        <v>1250</v>
      </c>
      <c r="DL1057" s="5">
        <f t="shared" si="52"/>
        <v>8</v>
      </c>
      <c r="DM1057" s="9">
        <v>0.3866</v>
      </c>
    </row>
    <row r="1058" spans="115:117" ht="15">
      <c r="DK1058" s="12">
        <v>1251</v>
      </c>
      <c r="DL1058" s="5">
        <f t="shared" si="52"/>
        <v>7.993605115907274</v>
      </c>
      <c r="DM1058" s="9">
        <v>0.38983</v>
      </c>
    </row>
    <row r="1059" spans="115:117" ht="15">
      <c r="DK1059" s="12">
        <v>1252</v>
      </c>
      <c r="DL1059" s="5">
        <f t="shared" si="52"/>
        <v>7.987220447284344</v>
      </c>
      <c r="DM1059" s="9">
        <v>0.39345</v>
      </c>
    </row>
    <row r="1060" spans="115:117" ht="15">
      <c r="DK1060" s="12">
        <v>1253</v>
      </c>
      <c r="DL1060" s="5">
        <f t="shared" si="52"/>
        <v>7.980845969672786</v>
      </c>
      <c r="DM1060" s="9">
        <v>0.39756</v>
      </c>
    </row>
    <row r="1061" spans="115:117" ht="15">
      <c r="DK1061" s="12">
        <v>1254</v>
      </c>
      <c r="DL1061" s="5">
        <f t="shared" si="52"/>
        <v>7.974481658692185</v>
      </c>
      <c r="DM1061" s="9">
        <v>0.4022</v>
      </c>
    </row>
    <row r="1062" spans="115:117" ht="15">
      <c r="DK1062" s="12">
        <v>1255</v>
      </c>
      <c r="DL1062" s="5">
        <f t="shared" si="52"/>
        <v>7.968127490039841</v>
      </c>
      <c r="DM1062" s="9">
        <v>0.40721</v>
      </c>
    </row>
    <row r="1063" spans="115:117" ht="15">
      <c r="DK1063" s="12">
        <v>1256</v>
      </c>
      <c r="DL1063" s="5">
        <f t="shared" si="52"/>
        <v>7.961783439490446</v>
      </c>
      <c r="DM1063" s="9">
        <v>0.41258</v>
      </c>
    </row>
    <row r="1064" spans="115:117" ht="15">
      <c r="DK1064" s="12">
        <v>1257</v>
      </c>
      <c r="DL1064" s="5">
        <f t="shared" si="52"/>
        <v>7.955449482895784</v>
      </c>
      <c r="DM1064" s="9">
        <v>0.41846</v>
      </c>
    </row>
    <row r="1065" spans="115:117" ht="15">
      <c r="DK1065" s="12">
        <v>1258</v>
      </c>
      <c r="DL1065" s="5">
        <f t="shared" si="52"/>
        <v>7.9491255961844205</v>
      </c>
      <c r="DM1065" s="9">
        <v>0.42475</v>
      </c>
    </row>
    <row r="1066" spans="115:117" ht="15">
      <c r="DK1066" s="12">
        <v>1259</v>
      </c>
      <c r="DL1066" s="5">
        <f t="shared" si="52"/>
        <v>7.942811755361397</v>
      </c>
      <c r="DM1066" s="9">
        <v>0.43148</v>
      </c>
    </row>
    <row r="1067" spans="115:117" ht="15">
      <c r="DK1067" s="12">
        <v>1260</v>
      </c>
      <c r="DL1067" s="5">
        <f t="shared" si="52"/>
        <v>7.936507936507937</v>
      </c>
      <c r="DM1067" s="9">
        <v>0.43847</v>
      </c>
    </row>
    <row r="1068" spans="115:117" ht="15">
      <c r="DK1068" s="12">
        <v>1261</v>
      </c>
      <c r="DL1068" s="5">
        <f t="shared" si="52"/>
        <v>7.930214115781126</v>
      </c>
      <c r="DM1068" s="9">
        <v>0.44577</v>
      </c>
    </row>
    <row r="1069" spans="115:117" ht="15">
      <c r="DK1069" s="12">
        <v>1262</v>
      </c>
      <c r="DL1069" s="5">
        <f t="shared" si="52"/>
        <v>7.9239302694136295</v>
      </c>
      <c r="DM1069" s="9">
        <v>0.45337</v>
      </c>
    </row>
    <row r="1070" spans="115:117" ht="15">
      <c r="DK1070" s="12">
        <v>1263</v>
      </c>
      <c r="DL1070" s="5">
        <f t="shared" si="52"/>
        <v>7.91765637371338</v>
      </c>
      <c r="DM1070" s="9">
        <v>0.46132</v>
      </c>
    </row>
    <row r="1071" spans="115:117" ht="15">
      <c r="DK1071" s="12">
        <v>1264</v>
      </c>
      <c r="DL1071" s="5">
        <f t="shared" si="52"/>
        <v>7.911392405063291</v>
      </c>
      <c r="DM1071" s="9">
        <v>0.46937</v>
      </c>
    </row>
    <row r="1072" spans="115:117" ht="15">
      <c r="DK1072" s="12">
        <v>1265</v>
      </c>
      <c r="DL1072" s="5">
        <f t="shared" si="52"/>
        <v>7.905138339920948</v>
      </c>
      <c r="DM1072" s="9">
        <v>0.47749</v>
      </c>
    </row>
    <row r="1073" spans="115:117" ht="15">
      <c r="DK1073" s="12">
        <v>1266</v>
      </c>
      <c r="DL1073" s="5">
        <f t="shared" si="52"/>
        <v>7.898894154818326</v>
      </c>
      <c r="DM1073" s="9">
        <v>0.4859</v>
      </c>
    </row>
    <row r="1074" spans="115:117" ht="15">
      <c r="DK1074" s="12">
        <v>1267</v>
      </c>
      <c r="DL1074" s="5">
        <f t="shared" si="52"/>
        <v>7.892659826361484</v>
      </c>
      <c r="DM1074" s="9">
        <v>0.49432</v>
      </c>
    </row>
    <row r="1075" spans="115:117" ht="15">
      <c r="DK1075" s="12">
        <v>1268</v>
      </c>
      <c r="DL1075" s="5">
        <f t="shared" si="52"/>
        <v>7.886435331230284</v>
      </c>
      <c r="DM1075" s="9">
        <v>0.50279</v>
      </c>
    </row>
    <row r="1076" spans="115:117" ht="15">
      <c r="DK1076" s="12">
        <v>1269</v>
      </c>
      <c r="DL1076" s="5">
        <f t="shared" si="52"/>
        <v>7.880220646178094</v>
      </c>
      <c r="DM1076" s="9">
        <v>0.5114</v>
      </c>
    </row>
    <row r="1077" spans="115:117" ht="15">
      <c r="DK1077" s="12">
        <v>1270</v>
      </c>
      <c r="DL1077" s="5">
        <f t="shared" si="52"/>
        <v>7.874015748031496</v>
      </c>
      <c r="DM1077" s="9">
        <v>0.51997</v>
      </c>
    </row>
    <row r="1078" spans="115:117" ht="15">
      <c r="DK1078" s="12">
        <v>1271</v>
      </c>
      <c r="DL1078" s="5">
        <f t="shared" si="52"/>
        <v>7.867820613690008</v>
      </c>
      <c r="DM1078" s="9">
        <v>0.5285</v>
      </c>
    </row>
    <row r="1079" spans="115:117" ht="15">
      <c r="DK1079" s="12">
        <v>1272</v>
      </c>
      <c r="DL1079" s="5">
        <f t="shared" si="52"/>
        <v>7.861635220125787</v>
      </c>
      <c r="DM1079" s="9">
        <v>0.53706</v>
      </c>
    </row>
    <row r="1080" spans="115:117" ht="15">
      <c r="DK1080" s="12">
        <v>1273</v>
      </c>
      <c r="DL1080" s="5">
        <f t="shared" si="52"/>
        <v>7.855459544383347</v>
      </c>
      <c r="DM1080" s="9">
        <v>0.5455</v>
      </c>
    </row>
    <row r="1081" spans="115:117" ht="15">
      <c r="DK1081" s="12">
        <v>1274</v>
      </c>
      <c r="DL1081" s="5">
        <f t="shared" si="52"/>
        <v>7.849293563579279</v>
      </c>
      <c r="DM1081" s="9">
        <v>0.55394</v>
      </c>
    </row>
    <row r="1082" spans="115:117" ht="15">
      <c r="DK1082" s="12">
        <v>1275</v>
      </c>
      <c r="DL1082" s="5">
        <f t="shared" si="52"/>
        <v>7.8431372549019605</v>
      </c>
      <c r="DM1082" s="9">
        <v>0.56237</v>
      </c>
    </row>
    <row r="1083" spans="115:117" ht="15">
      <c r="DK1083" s="12">
        <v>1276</v>
      </c>
      <c r="DL1083" s="5">
        <f t="shared" si="52"/>
        <v>7.836990595611285</v>
      </c>
      <c r="DM1083" s="9">
        <v>0.57064</v>
      </c>
    </row>
    <row r="1084" spans="115:117" ht="15">
      <c r="DK1084" s="12">
        <v>1277</v>
      </c>
      <c r="DL1084" s="5">
        <f t="shared" si="52"/>
        <v>7.830853563038371</v>
      </c>
      <c r="DM1084" s="9">
        <v>0.57891</v>
      </c>
    </row>
    <row r="1085" spans="115:117" ht="15">
      <c r="DK1085" s="12">
        <v>1278</v>
      </c>
      <c r="DL1085" s="5">
        <f t="shared" si="52"/>
        <v>7.82472613458529</v>
      </c>
      <c r="DM1085" s="9">
        <v>0.58693</v>
      </c>
    </row>
    <row r="1086" spans="115:117" ht="15">
      <c r="DK1086" s="12">
        <v>1279</v>
      </c>
      <c r="DL1086" s="5">
        <f t="shared" si="52"/>
        <v>7.818608287724785</v>
      </c>
      <c r="DM1086" s="9">
        <v>0.59498</v>
      </c>
    </row>
    <row r="1087" spans="115:117" ht="15">
      <c r="DK1087" s="12">
        <v>1280</v>
      </c>
      <c r="DL1087" s="5">
        <f t="shared" si="52"/>
        <v>7.8125</v>
      </c>
      <c r="DM1087" s="9">
        <v>0.60287</v>
      </c>
    </row>
    <row r="1088" spans="115:117" ht="15">
      <c r="DK1088" s="12">
        <v>1281</v>
      </c>
      <c r="DL1088" s="5">
        <f t="shared" si="52"/>
        <v>7.8064012490242</v>
      </c>
      <c r="DM1088" s="9">
        <v>0.61071</v>
      </c>
    </row>
    <row r="1089" spans="115:117" ht="15">
      <c r="DK1089" s="12">
        <v>1282</v>
      </c>
      <c r="DL1089" s="5">
        <f t="shared" si="52"/>
        <v>7.800312012480499</v>
      </c>
      <c r="DM1089" s="9">
        <v>0.61847</v>
      </c>
    </row>
    <row r="1090" spans="115:117" ht="15">
      <c r="DK1090" s="12">
        <v>1283</v>
      </c>
      <c r="DL1090" s="5">
        <f t="shared" si="52"/>
        <v>7.79423226812159</v>
      </c>
      <c r="DM1090" s="9">
        <v>0.62597</v>
      </c>
    </row>
    <row r="1091" spans="115:117" ht="15">
      <c r="DK1091" s="12">
        <v>1284</v>
      </c>
      <c r="DL1091" s="5">
        <f t="shared" si="52"/>
        <v>7.78816199376947</v>
      </c>
      <c r="DM1091" s="9">
        <v>0.6335</v>
      </c>
    </row>
    <row r="1092" spans="115:117" ht="15">
      <c r="DK1092" s="12">
        <v>1285</v>
      </c>
      <c r="DL1092" s="5">
        <f t="shared" si="52"/>
        <v>7.782101167315176</v>
      </c>
      <c r="DM1092" s="9">
        <v>0.64085</v>
      </c>
    </row>
    <row r="1093" spans="115:117" ht="15">
      <c r="DK1093" s="12">
        <v>1286</v>
      </c>
      <c r="DL1093" s="5">
        <f t="shared" si="52"/>
        <v>7.776049766718507</v>
      </c>
      <c r="DM1093" s="9">
        <v>0.64813</v>
      </c>
    </row>
    <row r="1094" spans="115:117" ht="15">
      <c r="DK1094" s="12">
        <v>1287</v>
      </c>
      <c r="DL1094" s="5">
        <f t="shared" si="52"/>
        <v>7.77000777000777</v>
      </c>
      <c r="DM1094" s="9">
        <v>0.65524</v>
      </c>
    </row>
    <row r="1095" spans="115:117" ht="15">
      <c r="DK1095" s="12">
        <v>1288</v>
      </c>
      <c r="DL1095" s="5">
        <f t="shared" si="52"/>
        <v>7.763975155279502</v>
      </c>
      <c r="DM1095" s="9">
        <v>0.66224</v>
      </c>
    </row>
    <row r="1096" spans="115:117" ht="15">
      <c r="DK1096" s="12">
        <v>1289</v>
      </c>
      <c r="DL1096" s="5">
        <f aca="true" t="shared" si="53" ref="DL1096:DL1159">1/DK1096*10000</f>
        <v>7.757951900698216</v>
      </c>
      <c r="DM1096" s="9">
        <v>0.66923</v>
      </c>
    </row>
    <row r="1097" spans="115:117" ht="15">
      <c r="DK1097" s="12">
        <v>1290</v>
      </c>
      <c r="DL1097" s="5">
        <f t="shared" si="53"/>
        <v>7.751937984496124</v>
      </c>
      <c r="DM1097" s="9">
        <v>0.67598</v>
      </c>
    </row>
    <row r="1098" spans="115:117" ht="15">
      <c r="DK1098" s="12">
        <v>1291</v>
      </c>
      <c r="DL1098" s="5">
        <f t="shared" si="53"/>
        <v>7.74593338497289</v>
      </c>
      <c r="DM1098" s="9">
        <v>0.6827</v>
      </c>
    </row>
    <row r="1099" spans="115:117" ht="15">
      <c r="DK1099" s="12">
        <v>1292</v>
      </c>
      <c r="DL1099" s="5">
        <f t="shared" si="53"/>
        <v>7.739938080495357</v>
      </c>
      <c r="DM1099" s="9">
        <v>0.68923</v>
      </c>
    </row>
    <row r="1100" spans="115:117" ht="15">
      <c r="DK1100" s="12">
        <v>1293</v>
      </c>
      <c r="DL1100" s="5">
        <f t="shared" si="53"/>
        <v>7.733952049497294</v>
      </c>
      <c r="DM1100" s="9">
        <v>0.6957</v>
      </c>
    </row>
    <row r="1101" spans="115:117" ht="15">
      <c r="DK1101" s="12">
        <v>1294</v>
      </c>
      <c r="DL1101" s="5">
        <f t="shared" si="53"/>
        <v>7.727975270479134</v>
      </c>
      <c r="DM1101" s="9">
        <v>0.70207</v>
      </c>
    </row>
    <row r="1102" spans="115:117" ht="15">
      <c r="DK1102" s="12">
        <v>1295</v>
      </c>
      <c r="DL1102" s="5">
        <f t="shared" si="53"/>
        <v>7.722007722007722</v>
      </c>
      <c r="DM1102" s="9">
        <v>0.70839</v>
      </c>
    </row>
    <row r="1103" spans="115:117" ht="15">
      <c r="DK1103" s="12">
        <v>1296</v>
      </c>
      <c r="DL1103" s="5">
        <f t="shared" si="53"/>
        <v>7.716049382716049</v>
      </c>
      <c r="DM1103" s="9">
        <v>0.71452</v>
      </c>
    </row>
    <row r="1104" spans="115:117" ht="15">
      <c r="DK1104" s="12">
        <v>1297</v>
      </c>
      <c r="DL1104" s="5">
        <f t="shared" si="53"/>
        <v>7.710100231303007</v>
      </c>
      <c r="DM1104" s="9">
        <v>0.72055</v>
      </c>
    </row>
    <row r="1105" spans="115:117" ht="15">
      <c r="DK1105" s="12">
        <v>1298</v>
      </c>
      <c r="DL1105" s="5">
        <f t="shared" si="53"/>
        <v>7.704160246533128</v>
      </c>
      <c r="DM1105" s="9">
        <v>0.72653</v>
      </c>
    </row>
    <row r="1106" spans="115:117" ht="15">
      <c r="DK1106" s="12">
        <v>1299</v>
      </c>
      <c r="DL1106" s="5">
        <f t="shared" si="53"/>
        <v>7.698229407236335</v>
      </c>
      <c r="DM1106" s="9">
        <v>0.73242</v>
      </c>
    </row>
    <row r="1107" spans="115:117" ht="15">
      <c r="DK1107" s="12">
        <v>1300</v>
      </c>
      <c r="DL1107" s="5">
        <f t="shared" si="53"/>
        <v>7.6923076923076925</v>
      </c>
      <c r="DM1107" s="9">
        <v>0.7382</v>
      </c>
    </row>
    <row r="1108" spans="115:117" ht="15">
      <c r="DK1108" s="12">
        <v>1301</v>
      </c>
      <c r="DL1108" s="5">
        <f t="shared" si="53"/>
        <v>7.686395080707149</v>
      </c>
      <c r="DM1108" s="9">
        <v>0.74384</v>
      </c>
    </row>
    <row r="1109" spans="115:117" ht="15">
      <c r="DK1109" s="12">
        <v>1302</v>
      </c>
      <c r="DL1109" s="5">
        <f t="shared" si="53"/>
        <v>7.680491551459293</v>
      </c>
      <c r="DM1109" s="9">
        <v>0.74937</v>
      </c>
    </row>
    <row r="1110" spans="115:117" ht="15">
      <c r="DK1110" s="12">
        <v>1303</v>
      </c>
      <c r="DL1110" s="5">
        <f t="shared" si="53"/>
        <v>7.674597083653108</v>
      </c>
      <c r="DM1110" s="9">
        <v>0.75487</v>
      </c>
    </row>
    <row r="1111" spans="115:117" ht="15">
      <c r="DK1111" s="12">
        <v>1304</v>
      </c>
      <c r="DL1111" s="5">
        <f t="shared" si="53"/>
        <v>7.668711656441718</v>
      </c>
      <c r="DM1111" s="9">
        <v>0.76024</v>
      </c>
    </row>
    <row r="1112" spans="115:117" ht="15">
      <c r="DK1112" s="12">
        <v>1305</v>
      </c>
      <c r="DL1112" s="5">
        <f t="shared" si="53"/>
        <v>7.662835249042145</v>
      </c>
      <c r="DM1112" s="9">
        <v>0.76554</v>
      </c>
    </row>
    <row r="1113" spans="115:117" ht="15">
      <c r="DK1113" s="12">
        <v>1306</v>
      </c>
      <c r="DL1113" s="5">
        <f t="shared" si="53"/>
        <v>7.656967840735069</v>
      </c>
      <c r="DM1113" s="9">
        <v>0.77076</v>
      </c>
    </row>
    <row r="1114" spans="115:117" ht="15">
      <c r="DK1114" s="12">
        <v>1307</v>
      </c>
      <c r="DL1114" s="5">
        <f t="shared" si="53"/>
        <v>7.651109410864575</v>
      </c>
      <c r="DM1114" s="9">
        <v>0.77591</v>
      </c>
    </row>
    <row r="1115" spans="115:117" ht="15">
      <c r="DK1115" s="12">
        <v>1308</v>
      </c>
      <c r="DL1115" s="5">
        <f t="shared" si="53"/>
        <v>7.6452599388379205</v>
      </c>
      <c r="DM1115" s="9">
        <v>0.78094</v>
      </c>
    </row>
    <row r="1116" spans="115:117" ht="15">
      <c r="DK1116" s="12">
        <v>1309</v>
      </c>
      <c r="DL1116" s="5">
        <f t="shared" si="53"/>
        <v>7.639419404125286</v>
      </c>
      <c r="DM1116" s="9">
        <v>0.7859</v>
      </c>
    </row>
    <row r="1117" spans="115:117" ht="15">
      <c r="DK1117" s="12">
        <v>1310</v>
      </c>
      <c r="DL1117" s="5">
        <f t="shared" si="53"/>
        <v>7.633587786259542</v>
      </c>
      <c r="DM1117" s="9">
        <v>0.79079</v>
      </c>
    </row>
    <row r="1118" spans="115:117" ht="15">
      <c r="DK1118" s="12">
        <v>1311</v>
      </c>
      <c r="DL1118" s="5">
        <f t="shared" si="53"/>
        <v>7.627765064836003</v>
      </c>
      <c r="DM1118" s="9">
        <v>0.79561</v>
      </c>
    </row>
    <row r="1119" spans="115:117" ht="15">
      <c r="DK1119" s="12">
        <v>1312</v>
      </c>
      <c r="DL1119" s="5">
        <f t="shared" si="53"/>
        <v>7.621951219512195</v>
      </c>
      <c r="DM1119" s="9">
        <v>0.80039</v>
      </c>
    </row>
    <row r="1120" spans="115:117" ht="15">
      <c r="DK1120" s="12">
        <v>1313</v>
      </c>
      <c r="DL1120" s="5">
        <f t="shared" si="53"/>
        <v>7.616146230007616</v>
      </c>
      <c r="DM1120" s="9">
        <v>0.80505</v>
      </c>
    </row>
    <row r="1121" spans="115:117" ht="15">
      <c r="DK1121" s="12">
        <v>1314</v>
      </c>
      <c r="DL1121" s="5">
        <f t="shared" si="53"/>
        <v>7.610350076103501</v>
      </c>
      <c r="DM1121" s="9">
        <v>0.80959</v>
      </c>
    </row>
    <row r="1122" spans="115:117" ht="15">
      <c r="DK1122" s="12">
        <v>1315</v>
      </c>
      <c r="DL1122" s="5">
        <f t="shared" si="53"/>
        <v>7.604562737642585</v>
      </c>
      <c r="DM1122" s="9">
        <v>0.81415</v>
      </c>
    </row>
    <row r="1123" spans="115:117" ht="15">
      <c r="DK1123" s="12">
        <v>1316</v>
      </c>
      <c r="DL1123" s="5">
        <f t="shared" si="53"/>
        <v>7.598784194528875</v>
      </c>
      <c r="DM1123" s="9">
        <v>0.81857</v>
      </c>
    </row>
    <row r="1124" spans="115:117" ht="15">
      <c r="DK1124" s="12">
        <v>1317</v>
      </c>
      <c r="DL1124" s="5">
        <f t="shared" si="53"/>
        <v>7.593014426727411</v>
      </c>
      <c r="DM1124" s="9">
        <v>0.82295</v>
      </c>
    </row>
    <row r="1125" spans="115:117" ht="15">
      <c r="DK1125" s="12">
        <v>1318</v>
      </c>
      <c r="DL1125" s="5">
        <f t="shared" si="53"/>
        <v>7.587253414264037</v>
      </c>
      <c r="DM1125" s="9">
        <v>0.82726</v>
      </c>
    </row>
    <row r="1126" spans="115:117" ht="15">
      <c r="DK1126" s="12">
        <v>1319</v>
      </c>
      <c r="DL1126" s="5">
        <f t="shared" si="53"/>
        <v>7.58150113722517</v>
      </c>
      <c r="DM1126" s="9">
        <v>0.83151</v>
      </c>
    </row>
    <row r="1127" spans="115:117" ht="15">
      <c r="DK1127" s="12">
        <v>1320</v>
      </c>
      <c r="DL1127" s="5">
        <f t="shared" si="53"/>
        <v>7.575757575757576</v>
      </c>
      <c r="DM1127" s="9">
        <v>0.83571</v>
      </c>
    </row>
    <row r="1128" spans="115:117" ht="15">
      <c r="DK1128" s="12">
        <v>1321</v>
      </c>
      <c r="DL1128" s="5">
        <f t="shared" si="53"/>
        <v>7.57002271006813</v>
      </c>
      <c r="DM1128" s="9">
        <v>0.83979</v>
      </c>
    </row>
    <row r="1129" spans="115:117" ht="15">
      <c r="DK1129" s="12">
        <v>1322</v>
      </c>
      <c r="DL1129" s="5">
        <f t="shared" si="53"/>
        <v>7.564296520423601</v>
      </c>
      <c r="DM1129" s="9">
        <v>0.84387</v>
      </c>
    </row>
    <row r="1130" spans="115:117" ht="15">
      <c r="DK1130" s="12">
        <v>1323</v>
      </c>
      <c r="DL1130" s="5">
        <f t="shared" si="53"/>
        <v>7.558578987150416</v>
      </c>
      <c r="DM1130" s="9">
        <v>0.84784</v>
      </c>
    </row>
    <row r="1131" spans="115:117" ht="15">
      <c r="DK1131" s="12">
        <v>1324</v>
      </c>
      <c r="DL1131" s="5">
        <f t="shared" si="53"/>
        <v>7.552870090634441</v>
      </c>
      <c r="DM1131" s="9">
        <v>0.85185</v>
      </c>
    </row>
    <row r="1132" spans="115:117" ht="15">
      <c r="DK1132" s="12">
        <v>1325</v>
      </c>
      <c r="DL1132" s="5">
        <f t="shared" si="53"/>
        <v>7.547169811320754</v>
      </c>
      <c r="DM1132" s="9">
        <v>0.85574</v>
      </c>
    </row>
    <row r="1133" spans="115:117" ht="15">
      <c r="DK1133" s="12">
        <v>1326</v>
      </c>
      <c r="DL1133" s="5">
        <f t="shared" si="53"/>
        <v>7.541478129713425</v>
      </c>
      <c r="DM1133" s="9">
        <v>0.85949</v>
      </c>
    </row>
    <row r="1134" spans="115:117" ht="15">
      <c r="DK1134" s="12">
        <v>1327</v>
      </c>
      <c r="DL1134" s="5">
        <f t="shared" si="53"/>
        <v>7.535795026375283</v>
      </c>
      <c r="DM1134" s="9">
        <v>0.86326</v>
      </c>
    </row>
    <row r="1135" spans="115:117" ht="15">
      <c r="DK1135" s="12">
        <v>1328</v>
      </c>
      <c r="DL1135" s="5">
        <f t="shared" si="53"/>
        <v>7.530120481927711</v>
      </c>
      <c r="DM1135" s="9">
        <v>0.86698</v>
      </c>
    </row>
    <row r="1136" spans="115:117" ht="15">
      <c r="DK1136" s="12">
        <v>1329</v>
      </c>
      <c r="DL1136" s="5">
        <f t="shared" si="53"/>
        <v>7.524454477050414</v>
      </c>
      <c r="DM1136" s="9">
        <v>0.8707</v>
      </c>
    </row>
    <row r="1137" spans="115:117" ht="15">
      <c r="DK1137" s="12">
        <v>1330</v>
      </c>
      <c r="DL1137" s="5">
        <f t="shared" si="53"/>
        <v>7.518796992481203</v>
      </c>
      <c r="DM1137" s="9">
        <v>0.87429</v>
      </c>
    </row>
    <row r="1138" spans="115:117" ht="15">
      <c r="DK1138" s="12">
        <v>1331</v>
      </c>
      <c r="DL1138" s="5">
        <f t="shared" si="53"/>
        <v>7.513148009015778</v>
      </c>
      <c r="DM1138" s="9">
        <v>0.87785</v>
      </c>
    </row>
    <row r="1139" spans="115:117" ht="15">
      <c r="DK1139" s="12">
        <v>1332</v>
      </c>
      <c r="DL1139" s="5">
        <f t="shared" si="53"/>
        <v>7.5075075075075075</v>
      </c>
      <c r="DM1139" s="9">
        <v>0.88141</v>
      </c>
    </row>
    <row r="1140" spans="115:117" ht="15">
      <c r="DK1140" s="12">
        <v>1333</v>
      </c>
      <c r="DL1140" s="5">
        <f t="shared" si="53"/>
        <v>7.501875468867217</v>
      </c>
      <c r="DM1140" s="9">
        <v>0.88488</v>
      </c>
    </row>
    <row r="1141" spans="115:117" ht="15">
      <c r="DK1141" s="12">
        <v>1334</v>
      </c>
      <c r="DL1141" s="5">
        <f t="shared" si="53"/>
        <v>7.496251874062969</v>
      </c>
      <c r="DM1141" s="9">
        <v>0.88823</v>
      </c>
    </row>
    <row r="1142" spans="115:117" ht="15">
      <c r="DK1142" s="12">
        <v>1335</v>
      </c>
      <c r="DL1142" s="5">
        <f t="shared" si="53"/>
        <v>7.490636704119851</v>
      </c>
      <c r="DM1142" s="9">
        <v>0.89163</v>
      </c>
    </row>
    <row r="1143" spans="115:117" ht="15">
      <c r="DK1143" s="12">
        <v>1336</v>
      </c>
      <c r="DL1143" s="5">
        <f t="shared" si="53"/>
        <v>7.485029940119761</v>
      </c>
      <c r="DM1143" s="9">
        <v>0.89498</v>
      </c>
    </row>
    <row r="1144" spans="115:117" ht="15">
      <c r="DK1144" s="12">
        <v>1337</v>
      </c>
      <c r="DL1144" s="5">
        <f t="shared" si="53"/>
        <v>7.479431563201197</v>
      </c>
      <c r="DM1144" s="9">
        <v>0.89822</v>
      </c>
    </row>
    <row r="1145" spans="115:117" ht="15">
      <c r="DK1145" s="12">
        <v>1338</v>
      </c>
      <c r="DL1145" s="5">
        <f t="shared" si="53"/>
        <v>7.473841554559043</v>
      </c>
      <c r="DM1145" s="9">
        <v>0.90147</v>
      </c>
    </row>
    <row r="1146" spans="115:117" ht="15">
      <c r="DK1146" s="12">
        <v>1339</v>
      </c>
      <c r="DL1146" s="5">
        <f t="shared" si="53"/>
        <v>7.468259895444362</v>
      </c>
      <c r="DM1146" s="9">
        <v>0.90473</v>
      </c>
    </row>
    <row r="1147" spans="115:117" ht="15">
      <c r="DK1147" s="12">
        <v>1340</v>
      </c>
      <c r="DL1147" s="5">
        <f t="shared" si="53"/>
        <v>7.462686567164179</v>
      </c>
      <c r="DM1147" s="9">
        <v>0.90782</v>
      </c>
    </row>
    <row r="1148" spans="115:117" ht="15">
      <c r="DK1148" s="12">
        <v>1341</v>
      </c>
      <c r="DL1148" s="5">
        <f t="shared" si="53"/>
        <v>7.457121551081282</v>
      </c>
      <c r="DM1148" s="9">
        <v>0.91094</v>
      </c>
    </row>
    <row r="1149" spans="115:117" ht="15">
      <c r="DK1149" s="12">
        <v>1342</v>
      </c>
      <c r="DL1149" s="5">
        <f t="shared" si="53"/>
        <v>7.451564828614009</v>
      </c>
      <c r="DM1149" s="9">
        <v>0.91407</v>
      </c>
    </row>
    <row r="1150" spans="115:117" ht="15">
      <c r="DK1150" s="12">
        <v>1343</v>
      </c>
      <c r="DL1150" s="5">
        <f t="shared" si="53"/>
        <v>7.4460163812360385</v>
      </c>
      <c r="DM1150" s="9">
        <v>0.91713</v>
      </c>
    </row>
    <row r="1151" spans="115:117" ht="15">
      <c r="DK1151" s="12">
        <v>1344</v>
      </c>
      <c r="DL1151" s="5">
        <f t="shared" si="53"/>
        <v>7.44047619047619</v>
      </c>
      <c r="DM1151" s="9">
        <v>0.92009</v>
      </c>
    </row>
    <row r="1152" spans="115:117" ht="15">
      <c r="DK1152" s="12">
        <v>1345</v>
      </c>
      <c r="DL1152" s="5">
        <f t="shared" si="53"/>
        <v>7.434944237918216</v>
      </c>
      <c r="DM1152" s="9">
        <v>0.92303</v>
      </c>
    </row>
    <row r="1153" spans="115:117" ht="15">
      <c r="DK1153" s="12">
        <v>1346</v>
      </c>
      <c r="DL1153" s="5">
        <f t="shared" si="53"/>
        <v>7.429420505200594</v>
      </c>
      <c r="DM1153" s="9">
        <v>0.92596</v>
      </c>
    </row>
    <row r="1154" spans="115:117" ht="15">
      <c r="DK1154" s="12">
        <v>1347</v>
      </c>
      <c r="DL1154" s="5">
        <f t="shared" si="53"/>
        <v>7.423904974016332</v>
      </c>
      <c r="DM1154" s="9">
        <v>0.92885</v>
      </c>
    </row>
    <row r="1155" spans="115:117" ht="15">
      <c r="DK1155" s="12">
        <v>1348</v>
      </c>
      <c r="DL1155" s="5">
        <f t="shared" si="53"/>
        <v>7.4183976261127595</v>
      </c>
      <c r="DM1155" s="9">
        <v>0.93171</v>
      </c>
    </row>
    <row r="1156" spans="115:117" ht="15">
      <c r="DK1156" s="12">
        <v>1349</v>
      </c>
      <c r="DL1156" s="5">
        <f t="shared" si="53"/>
        <v>7.4128984432913265</v>
      </c>
      <c r="DM1156" s="9">
        <v>0.9346</v>
      </c>
    </row>
    <row r="1157" spans="115:117" ht="15">
      <c r="DK1157" s="12">
        <v>1350</v>
      </c>
      <c r="DL1157" s="5">
        <f t="shared" si="53"/>
        <v>7.407407407407407</v>
      </c>
      <c r="DM1157" s="9">
        <v>0.93732</v>
      </c>
    </row>
    <row r="1158" spans="115:117" ht="15">
      <c r="DK1158" s="12">
        <v>1351</v>
      </c>
      <c r="DL1158" s="5">
        <f t="shared" si="53"/>
        <v>7.401924500370096</v>
      </c>
      <c r="DM1158" s="9">
        <v>0.94008</v>
      </c>
    </row>
    <row r="1159" spans="115:117" ht="15">
      <c r="DK1159" s="12">
        <v>1352</v>
      </c>
      <c r="DL1159" s="5">
        <f t="shared" si="53"/>
        <v>7.396449704142012</v>
      </c>
      <c r="DM1159" s="9">
        <v>0.9428</v>
      </c>
    </row>
    <row r="1160" spans="115:117" ht="15">
      <c r="DK1160" s="12">
        <v>1353</v>
      </c>
      <c r="DL1160" s="5">
        <f aca="true" t="shared" si="54" ref="DL1160:DL1223">1/DK1160*10000</f>
        <v>7.390983000739098</v>
      </c>
      <c r="DM1160" s="9">
        <v>0.94549</v>
      </c>
    </row>
    <row r="1161" spans="115:117" ht="15">
      <c r="DK1161" s="12">
        <v>1354</v>
      </c>
      <c r="DL1161" s="5">
        <f t="shared" si="54"/>
        <v>7.385524372230429</v>
      </c>
      <c r="DM1161" s="9">
        <v>0.9482</v>
      </c>
    </row>
    <row r="1162" spans="115:117" ht="15">
      <c r="DK1162" s="12">
        <v>1355</v>
      </c>
      <c r="DL1162" s="5">
        <f t="shared" si="54"/>
        <v>7.380073800738007</v>
      </c>
      <c r="DM1162" s="9">
        <v>0.95081</v>
      </c>
    </row>
    <row r="1163" spans="115:117" ht="15">
      <c r="DK1163" s="12">
        <v>1356</v>
      </c>
      <c r="DL1163" s="5">
        <f t="shared" si="54"/>
        <v>7.374631268436578</v>
      </c>
      <c r="DM1163" s="9">
        <v>0.95343</v>
      </c>
    </row>
    <row r="1164" spans="115:117" ht="15">
      <c r="DK1164" s="12">
        <v>1357</v>
      </c>
      <c r="DL1164" s="5">
        <f t="shared" si="54"/>
        <v>7.369196757553427</v>
      </c>
      <c r="DM1164" s="9">
        <v>0.95603</v>
      </c>
    </row>
    <row r="1165" spans="115:117" ht="15">
      <c r="DK1165" s="12">
        <v>1358</v>
      </c>
      <c r="DL1165" s="5">
        <f t="shared" si="54"/>
        <v>7.363770250368188</v>
      </c>
      <c r="DM1165" s="9">
        <v>0.95851</v>
      </c>
    </row>
    <row r="1166" spans="115:117" ht="15">
      <c r="DK1166" s="12">
        <v>1359</v>
      </c>
      <c r="DL1166" s="5">
        <f t="shared" si="54"/>
        <v>7.358351729212656</v>
      </c>
      <c r="DM1166" s="9">
        <v>0.96109</v>
      </c>
    </row>
    <row r="1167" spans="115:117" ht="15">
      <c r="DK1167" s="12">
        <v>1360</v>
      </c>
      <c r="DL1167" s="5">
        <f t="shared" si="54"/>
        <v>7.352941176470588</v>
      </c>
      <c r="DM1167" s="9">
        <v>0.96351</v>
      </c>
    </row>
    <row r="1168" spans="115:117" ht="15">
      <c r="DK1168" s="12">
        <v>1361</v>
      </c>
      <c r="DL1168" s="5">
        <f t="shared" si="54"/>
        <v>7.347538574577516</v>
      </c>
      <c r="DM1168" s="9">
        <v>0.96597</v>
      </c>
    </row>
    <row r="1169" spans="115:117" ht="15">
      <c r="DK1169" s="12">
        <v>1362</v>
      </c>
      <c r="DL1169" s="5">
        <f t="shared" si="54"/>
        <v>7.342143906020557</v>
      </c>
      <c r="DM1169" s="9">
        <v>0.96845</v>
      </c>
    </row>
    <row r="1170" spans="115:117" ht="15">
      <c r="DK1170" s="12">
        <v>1363</v>
      </c>
      <c r="DL1170" s="5">
        <f t="shared" si="54"/>
        <v>7.336757153338225</v>
      </c>
      <c r="DM1170" s="9">
        <v>0.97083</v>
      </c>
    </row>
    <row r="1171" spans="115:117" ht="15">
      <c r="DK1171" s="12">
        <v>1364</v>
      </c>
      <c r="DL1171" s="5">
        <f t="shared" si="54"/>
        <v>7.331378299120234</v>
      </c>
      <c r="DM1171" s="9">
        <v>0.97326</v>
      </c>
    </row>
    <row r="1172" spans="115:117" ht="15">
      <c r="DK1172" s="12">
        <v>1365</v>
      </c>
      <c r="DL1172" s="5">
        <f t="shared" si="54"/>
        <v>7.326007326007326</v>
      </c>
      <c r="DM1172" s="9">
        <v>0.97555</v>
      </c>
    </row>
    <row r="1173" spans="115:117" ht="15">
      <c r="DK1173" s="12">
        <v>1366</v>
      </c>
      <c r="DL1173" s="5">
        <f t="shared" si="54"/>
        <v>7.320644216691069</v>
      </c>
      <c r="DM1173" s="9">
        <v>0.97788</v>
      </c>
    </row>
    <row r="1174" spans="115:117" ht="15">
      <c r="DK1174" s="12">
        <v>1367</v>
      </c>
      <c r="DL1174" s="5">
        <f t="shared" si="54"/>
        <v>7.31528895391368</v>
      </c>
      <c r="DM1174" s="9">
        <v>0.98021</v>
      </c>
    </row>
    <row r="1175" spans="115:117" ht="15">
      <c r="DK1175" s="12">
        <v>1368</v>
      </c>
      <c r="DL1175" s="5">
        <f t="shared" si="54"/>
        <v>7.309941520467836</v>
      </c>
      <c r="DM1175" s="9">
        <v>0.98247</v>
      </c>
    </row>
    <row r="1176" spans="115:117" ht="15">
      <c r="DK1176" s="12">
        <v>1369</v>
      </c>
      <c r="DL1176" s="5">
        <f t="shared" si="54"/>
        <v>7.304601899196494</v>
      </c>
      <c r="DM1176" s="9">
        <v>0.98479</v>
      </c>
    </row>
    <row r="1177" spans="115:117" ht="15">
      <c r="DK1177" s="12">
        <v>1370</v>
      </c>
      <c r="DL1177" s="5">
        <f t="shared" si="54"/>
        <v>7.299270072992701</v>
      </c>
      <c r="DM1177" s="9">
        <v>0.98696</v>
      </c>
    </row>
    <row r="1178" spans="115:117" ht="15">
      <c r="DK1178" s="12">
        <v>1371</v>
      </c>
      <c r="DL1178" s="5">
        <f t="shared" si="54"/>
        <v>7.293946024799417</v>
      </c>
      <c r="DM1178" s="9">
        <v>0.98918</v>
      </c>
    </row>
    <row r="1179" spans="115:117" ht="15">
      <c r="DK1179" s="12">
        <v>1372</v>
      </c>
      <c r="DL1179" s="5">
        <f t="shared" si="54"/>
        <v>7.288629737609329</v>
      </c>
      <c r="DM1179" s="9">
        <v>0.99141</v>
      </c>
    </row>
    <row r="1180" spans="115:117" ht="15">
      <c r="DK1180" s="12">
        <v>1373</v>
      </c>
      <c r="DL1180" s="5">
        <f t="shared" si="54"/>
        <v>7.283321194464676</v>
      </c>
      <c r="DM1180" s="9">
        <v>0.9936</v>
      </c>
    </row>
    <row r="1181" spans="115:117" ht="15">
      <c r="DK1181" s="12">
        <v>1374</v>
      </c>
      <c r="DL1181" s="5">
        <f t="shared" si="54"/>
        <v>7.27802037845706</v>
      </c>
      <c r="DM1181" s="9">
        <v>0.99568</v>
      </c>
    </row>
    <row r="1182" spans="115:117" ht="15">
      <c r="DK1182" s="12">
        <v>1375</v>
      </c>
      <c r="DL1182" s="5">
        <f t="shared" si="54"/>
        <v>7.2727272727272725</v>
      </c>
      <c r="DM1182" s="9">
        <v>0.99781</v>
      </c>
    </row>
    <row r="1183" spans="115:117" ht="15">
      <c r="DK1183" s="12">
        <v>1376</v>
      </c>
      <c r="DL1183" s="5">
        <f t="shared" si="54"/>
        <v>7.267441860465116</v>
      </c>
      <c r="DM1183" s="9">
        <v>0.99991</v>
      </c>
    </row>
    <row r="1184" spans="115:117" ht="15">
      <c r="DK1184" s="12">
        <v>1377</v>
      </c>
      <c r="DL1184" s="5">
        <f t="shared" si="54"/>
        <v>7.262164124909223</v>
      </c>
      <c r="DM1184" s="9">
        <v>1.002</v>
      </c>
    </row>
    <row r="1185" spans="115:117" ht="15">
      <c r="DK1185" s="12">
        <v>1378</v>
      </c>
      <c r="DL1185" s="5">
        <f t="shared" si="54"/>
        <v>7.256894049346879</v>
      </c>
      <c r="DM1185" s="9">
        <v>1.0041</v>
      </c>
    </row>
    <row r="1186" spans="115:117" ht="15">
      <c r="DK1186" s="12">
        <v>1379</v>
      </c>
      <c r="DL1186" s="5">
        <f t="shared" si="54"/>
        <v>7.25163161711385</v>
      </c>
      <c r="DM1186" s="9">
        <v>1.0062</v>
      </c>
    </row>
    <row r="1187" spans="115:117" ht="15">
      <c r="DK1187" s="12">
        <v>1380</v>
      </c>
      <c r="DL1187" s="5">
        <f t="shared" si="54"/>
        <v>7.246376811594203</v>
      </c>
      <c r="DM1187" s="9">
        <v>1.0082</v>
      </c>
    </row>
    <row r="1188" spans="115:117" ht="15">
      <c r="DK1188" s="12">
        <v>1381</v>
      </c>
      <c r="DL1188" s="5">
        <f t="shared" si="54"/>
        <v>7.24112961622013</v>
      </c>
      <c r="DM1188" s="9">
        <v>1.0102</v>
      </c>
    </row>
    <row r="1189" spans="115:117" ht="15">
      <c r="DK1189" s="12">
        <v>1382</v>
      </c>
      <c r="DL1189" s="5">
        <f t="shared" si="54"/>
        <v>7.23589001447178</v>
      </c>
      <c r="DM1189" s="9">
        <v>1.0121</v>
      </c>
    </row>
    <row r="1190" spans="115:117" ht="15">
      <c r="DK1190" s="12">
        <v>1383</v>
      </c>
      <c r="DL1190" s="5">
        <f t="shared" si="54"/>
        <v>7.230657989877079</v>
      </c>
      <c r="DM1190" s="9">
        <v>1.0141</v>
      </c>
    </row>
    <row r="1191" spans="115:117" ht="15">
      <c r="DK1191" s="12">
        <v>1384</v>
      </c>
      <c r="DL1191" s="5">
        <f t="shared" si="54"/>
        <v>7.22543352601156</v>
      </c>
      <c r="DM1191" s="9">
        <v>1.0161</v>
      </c>
    </row>
    <row r="1192" spans="115:117" ht="15">
      <c r="DK1192" s="12">
        <v>1385</v>
      </c>
      <c r="DL1192" s="5">
        <f t="shared" si="54"/>
        <v>7.2202166064981945</v>
      </c>
      <c r="DM1192" s="9">
        <v>1.018</v>
      </c>
    </row>
    <row r="1193" spans="115:117" ht="15">
      <c r="DK1193" s="12">
        <v>1386</v>
      </c>
      <c r="DL1193" s="5">
        <f t="shared" si="54"/>
        <v>7.215007215007215</v>
      </c>
      <c r="DM1193" s="9">
        <v>1.02</v>
      </c>
    </row>
    <row r="1194" spans="115:117" ht="15">
      <c r="DK1194" s="12">
        <v>1387</v>
      </c>
      <c r="DL1194" s="5">
        <f t="shared" si="54"/>
        <v>7.209805335255948</v>
      </c>
      <c r="DM1194" s="9">
        <v>1.0218</v>
      </c>
    </row>
    <row r="1195" spans="115:117" ht="15">
      <c r="DK1195" s="12">
        <v>1388</v>
      </c>
      <c r="DL1195" s="5">
        <f t="shared" si="54"/>
        <v>7.204610951008645</v>
      </c>
      <c r="DM1195" s="9">
        <v>1.0237</v>
      </c>
    </row>
    <row r="1196" spans="115:117" ht="15">
      <c r="DK1196" s="12">
        <v>1389</v>
      </c>
      <c r="DL1196" s="5">
        <f t="shared" si="54"/>
        <v>7.199424046076314</v>
      </c>
      <c r="DM1196" s="9">
        <v>1.0255</v>
      </c>
    </row>
    <row r="1197" spans="115:117" ht="15">
      <c r="DK1197" s="12">
        <v>1390</v>
      </c>
      <c r="DL1197" s="5">
        <f t="shared" si="54"/>
        <v>7.194244604316547</v>
      </c>
      <c r="DM1197" s="9">
        <v>1.0274</v>
      </c>
    </row>
    <row r="1198" spans="115:117" ht="15">
      <c r="DK1198" s="12">
        <v>1391</v>
      </c>
      <c r="DL1198" s="5">
        <f t="shared" si="54"/>
        <v>7.1890726096333575</v>
      </c>
      <c r="DM1198" s="9">
        <v>1.0292</v>
      </c>
    </row>
    <row r="1199" spans="115:117" ht="15">
      <c r="DK1199" s="12">
        <v>1392</v>
      </c>
      <c r="DL1199" s="5">
        <f t="shared" si="54"/>
        <v>7.183908045977011</v>
      </c>
      <c r="DM1199" s="9">
        <v>1.031</v>
      </c>
    </row>
    <row r="1200" spans="115:117" ht="15">
      <c r="DK1200" s="12">
        <v>1393</v>
      </c>
      <c r="DL1200" s="5">
        <f t="shared" si="54"/>
        <v>7.178750897343862</v>
      </c>
      <c r="DM1200" s="9">
        <v>1.0329</v>
      </c>
    </row>
    <row r="1201" spans="115:117" ht="15">
      <c r="DK1201" s="12">
        <v>1394</v>
      </c>
      <c r="DL1201" s="5">
        <f t="shared" si="54"/>
        <v>7.173601147776184</v>
      </c>
      <c r="DM1201" s="9">
        <v>1.0347</v>
      </c>
    </row>
    <row r="1202" spans="115:117" ht="15">
      <c r="DK1202" s="12">
        <v>1395</v>
      </c>
      <c r="DL1202" s="5">
        <f t="shared" si="54"/>
        <v>7.168458781362007</v>
      </c>
      <c r="DM1202" s="9">
        <v>1.0364</v>
      </c>
    </row>
    <row r="1203" spans="115:117" ht="15">
      <c r="DK1203" s="12">
        <v>1396</v>
      </c>
      <c r="DL1203" s="5">
        <f t="shared" si="54"/>
        <v>7.163323782234957</v>
      </c>
      <c r="DM1203" s="9">
        <v>1.0381</v>
      </c>
    </row>
    <row r="1204" spans="115:117" ht="15">
      <c r="DK1204" s="12">
        <v>1397</v>
      </c>
      <c r="DL1204" s="5">
        <f t="shared" si="54"/>
        <v>7.158196134574087</v>
      </c>
      <c r="DM1204" s="9">
        <v>1.0398</v>
      </c>
    </row>
    <row r="1205" spans="115:117" ht="15">
      <c r="DK1205" s="12">
        <v>1398</v>
      </c>
      <c r="DL1205" s="5">
        <f t="shared" si="54"/>
        <v>7.15307582260372</v>
      </c>
      <c r="DM1205" s="9">
        <v>1.0416</v>
      </c>
    </row>
    <row r="1206" spans="115:117" ht="15">
      <c r="DK1206" s="12">
        <v>1399</v>
      </c>
      <c r="DL1206" s="5">
        <f t="shared" si="54"/>
        <v>7.147962830593281</v>
      </c>
      <c r="DM1206" s="9">
        <v>1.0433</v>
      </c>
    </row>
    <row r="1207" spans="115:117" ht="15">
      <c r="DK1207" s="12">
        <v>1400</v>
      </c>
      <c r="DL1207" s="5">
        <f t="shared" si="54"/>
        <v>7.142857142857143</v>
      </c>
      <c r="DM1207" s="9">
        <v>1.045</v>
      </c>
    </row>
    <row r="1208" spans="115:117" ht="15">
      <c r="DK1208" s="12">
        <v>1401</v>
      </c>
      <c r="DL1208" s="5">
        <f t="shared" si="54"/>
        <v>7.137758743754461</v>
      </c>
      <c r="DM1208" s="9">
        <v>1.0466</v>
      </c>
    </row>
    <row r="1209" spans="115:117" ht="15">
      <c r="DK1209" s="12">
        <v>1402</v>
      </c>
      <c r="DL1209" s="5">
        <f t="shared" si="54"/>
        <v>7.132667617689016</v>
      </c>
      <c r="DM1209" s="9">
        <v>1.0483</v>
      </c>
    </row>
    <row r="1210" spans="115:117" ht="15">
      <c r="DK1210" s="12">
        <v>1403</v>
      </c>
      <c r="DL1210" s="5">
        <f t="shared" si="54"/>
        <v>7.127583749109053</v>
      </c>
      <c r="DM1210" s="9">
        <v>1.0499</v>
      </c>
    </row>
    <row r="1211" spans="115:117" ht="15">
      <c r="DK1211" s="12">
        <v>1404</v>
      </c>
      <c r="DL1211" s="5">
        <f t="shared" si="54"/>
        <v>7.122507122507123</v>
      </c>
      <c r="DM1211" s="9">
        <v>1.0516</v>
      </c>
    </row>
    <row r="1212" spans="115:117" ht="15">
      <c r="DK1212" s="12">
        <v>1405</v>
      </c>
      <c r="DL1212" s="5">
        <f t="shared" si="54"/>
        <v>7.117437722419929</v>
      </c>
      <c r="DM1212" s="9">
        <v>1.0532</v>
      </c>
    </row>
    <row r="1213" spans="115:117" ht="15">
      <c r="DK1213" s="12">
        <v>1406</v>
      </c>
      <c r="DL1213" s="5">
        <f t="shared" si="54"/>
        <v>7.112375533428166</v>
      </c>
      <c r="DM1213" s="9">
        <v>1.0548</v>
      </c>
    </row>
    <row r="1214" spans="115:117" ht="15">
      <c r="DK1214" s="12">
        <v>1407</v>
      </c>
      <c r="DL1214" s="5">
        <f t="shared" si="54"/>
        <v>7.107320540156361</v>
      </c>
      <c r="DM1214" s="9">
        <v>1.0564</v>
      </c>
    </row>
    <row r="1215" spans="115:117" ht="15">
      <c r="DK1215" s="12">
        <v>1408</v>
      </c>
      <c r="DL1215" s="5">
        <f t="shared" si="54"/>
        <v>7.1022727272727275</v>
      </c>
      <c r="DM1215" s="9">
        <v>1.058</v>
      </c>
    </row>
    <row r="1216" spans="115:117" ht="15">
      <c r="DK1216" s="12">
        <v>1409</v>
      </c>
      <c r="DL1216" s="5">
        <f t="shared" si="54"/>
        <v>7.097232079488999</v>
      </c>
      <c r="DM1216" s="9">
        <v>1.0596</v>
      </c>
    </row>
    <row r="1217" spans="115:117" ht="15">
      <c r="DK1217" s="12">
        <v>1410</v>
      </c>
      <c r="DL1217" s="5">
        <f t="shared" si="54"/>
        <v>7.092198581560284</v>
      </c>
      <c r="DM1217" s="9">
        <v>1.0611</v>
      </c>
    </row>
    <row r="1218" spans="115:117" ht="15">
      <c r="DK1218" s="12">
        <v>1411</v>
      </c>
      <c r="DL1218" s="5">
        <f t="shared" si="54"/>
        <v>7.087172218284905</v>
      </c>
      <c r="DM1218" s="9">
        <v>1.0626</v>
      </c>
    </row>
    <row r="1219" spans="115:117" ht="15">
      <c r="DK1219" s="12">
        <v>1412</v>
      </c>
      <c r="DL1219" s="5">
        <f t="shared" si="54"/>
        <v>7.0821529745042495</v>
      </c>
      <c r="DM1219" s="9">
        <v>1.0642</v>
      </c>
    </row>
    <row r="1220" spans="115:117" ht="15">
      <c r="DK1220" s="12">
        <v>1413</v>
      </c>
      <c r="DL1220" s="5">
        <f t="shared" si="54"/>
        <v>7.077140835102619</v>
      </c>
      <c r="DM1220" s="9">
        <v>1.0657</v>
      </c>
    </row>
    <row r="1221" spans="115:117" ht="15">
      <c r="DK1221" s="12">
        <v>1414</v>
      </c>
      <c r="DL1221" s="5">
        <f t="shared" si="54"/>
        <v>7.072135785007072</v>
      </c>
      <c r="DM1221" s="9">
        <v>1.0672</v>
      </c>
    </row>
    <row r="1222" spans="115:117" ht="15">
      <c r="DK1222" s="12">
        <v>1415</v>
      </c>
      <c r="DL1222" s="5">
        <f t="shared" si="54"/>
        <v>7.067137809187279</v>
      </c>
      <c r="DM1222" s="9">
        <v>1.0687</v>
      </c>
    </row>
    <row r="1223" spans="115:117" ht="15">
      <c r="DK1223" s="12">
        <v>1416</v>
      </c>
      <c r="DL1223" s="5">
        <f t="shared" si="54"/>
        <v>7.062146892655367</v>
      </c>
      <c r="DM1223" s="9">
        <v>1.0702</v>
      </c>
    </row>
    <row r="1224" spans="115:117" ht="15">
      <c r="DK1224" s="12">
        <v>1417</v>
      </c>
      <c r="DL1224" s="5">
        <f aca="true" t="shared" si="55" ref="DL1224:DL1236">1/DK1224*10000</f>
        <v>7.057163020465773</v>
      </c>
      <c r="DM1224" s="9">
        <v>1.0716</v>
      </c>
    </row>
    <row r="1225" spans="115:117" ht="15">
      <c r="DK1225" s="12">
        <v>1418</v>
      </c>
      <c r="DL1225" s="5">
        <f t="shared" si="55"/>
        <v>7.052186177715091</v>
      </c>
      <c r="DM1225" s="9">
        <v>1.0731</v>
      </c>
    </row>
    <row r="1226" spans="115:117" ht="15">
      <c r="DK1226" s="12">
        <v>1419</v>
      </c>
      <c r="DL1226" s="5">
        <f t="shared" si="55"/>
        <v>7.047216349541931</v>
      </c>
      <c r="DM1226" s="9">
        <v>1.0746</v>
      </c>
    </row>
    <row r="1227" spans="115:117" ht="15">
      <c r="DK1227" s="12">
        <v>1420</v>
      </c>
      <c r="DL1227" s="5">
        <f t="shared" si="55"/>
        <v>7.042253521126761</v>
      </c>
      <c r="DM1227" s="9">
        <v>1.076</v>
      </c>
    </row>
    <row r="1228" spans="115:117" ht="15">
      <c r="DK1228" s="12">
        <v>1421</v>
      </c>
      <c r="DL1228" s="5">
        <f t="shared" si="55"/>
        <v>7.037297677691766</v>
      </c>
      <c r="DM1228" s="9">
        <v>1.0774</v>
      </c>
    </row>
    <row r="1229" spans="115:117" ht="15">
      <c r="DK1229" s="12">
        <v>1422</v>
      </c>
      <c r="DL1229" s="5">
        <f t="shared" si="55"/>
        <v>7.032348804500703</v>
      </c>
      <c r="DM1229" s="9">
        <v>1.0788</v>
      </c>
    </row>
    <row r="1230" spans="115:117" ht="15">
      <c r="DK1230" s="12">
        <v>1423</v>
      </c>
      <c r="DL1230" s="5">
        <f t="shared" si="55"/>
        <v>7.027406886858749</v>
      </c>
      <c r="DM1230" s="9">
        <v>1.0802</v>
      </c>
    </row>
    <row r="1231" spans="115:117" ht="15">
      <c r="DK1231" s="12">
        <v>1424</v>
      </c>
      <c r="DL1231" s="5">
        <f t="shared" si="55"/>
        <v>7.022471910112359</v>
      </c>
      <c r="DM1231" s="9">
        <v>1.0816</v>
      </c>
    </row>
    <row r="1232" spans="115:117" ht="15">
      <c r="DK1232" s="12">
        <v>1425</v>
      </c>
      <c r="DL1232" s="5">
        <f t="shared" si="55"/>
        <v>7.017543859649122</v>
      </c>
      <c r="DM1232" s="9">
        <v>1.083</v>
      </c>
    </row>
    <row r="1233" spans="115:117" ht="15">
      <c r="DK1233" s="12">
        <v>1426</v>
      </c>
      <c r="DL1233" s="5">
        <f t="shared" si="55"/>
        <v>7.012622720897616</v>
      </c>
      <c r="DM1233" s="9">
        <v>1.0844</v>
      </c>
    </row>
    <row r="1234" spans="115:117" ht="15">
      <c r="DK1234" s="12">
        <v>1427</v>
      </c>
      <c r="DL1234" s="5">
        <f t="shared" si="55"/>
        <v>7.00770847932726</v>
      </c>
      <c r="DM1234" s="9">
        <v>1.0858</v>
      </c>
    </row>
    <row r="1235" spans="115:117" ht="15">
      <c r="DK1235" s="12">
        <v>1428</v>
      </c>
      <c r="DL1235" s="5">
        <f t="shared" si="55"/>
        <v>7.002801120448179</v>
      </c>
      <c r="DM1235" s="9">
        <v>1.0871</v>
      </c>
    </row>
    <row r="1236" spans="115:117" ht="15">
      <c r="DK1236" s="12">
        <v>1429</v>
      </c>
      <c r="DL1236" s="5">
        <f t="shared" si="55"/>
        <v>6.997900629811056</v>
      </c>
      <c r="DM1236" s="9">
        <v>1.0884</v>
      </c>
    </row>
    <row r="1237" spans="116:117" ht="15">
      <c r="DL1237" s="8"/>
      <c r="DM1237" s="9"/>
    </row>
    <row r="1238" spans="116:117" ht="15">
      <c r="DL1238" s="8"/>
      <c r="DM1238" s="9"/>
    </row>
    <row r="1239" spans="116:117" ht="15">
      <c r="DL1239" s="8"/>
      <c r="DM1239" s="9"/>
    </row>
    <row r="1240" spans="116:117" ht="15">
      <c r="DL1240" s="8"/>
      <c r="DM1240" s="9"/>
    </row>
    <row r="1241" spans="116:117" ht="15">
      <c r="DL1241" s="8"/>
      <c r="DM1241" s="9"/>
    </row>
    <row r="1242" spans="116:117" ht="15">
      <c r="DL1242" s="8"/>
      <c r="DM1242" s="9"/>
    </row>
    <row r="1243" spans="116:117" ht="15">
      <c r="DL1243" s="8"/>
      <c r="DM1243" s="9"/>
    </row>
    <row r="1244" spans="116:117" ht="15">
      <c r="DL1244" s="8"/>
      <c r="DM1244" s="9"/>
    </row>
    <row r="1245" spans="116:117" ht="15">
      <c r="DL1245" s="8"/>
      <c r="DM1245" s="9"/>
    </row>
    <row r="1246" spans="116:117" ht="15">
      <c r="DL1246" s="8"/>
      <c r="DM1246" s="9"/>
    </row>
    <row r="1247" spans="116:117" ht="15">
      <c r="DL1247" s="8"/>
      <c r="DM1247" s="9"/>
    </row>
    <row r="1248" spans="116:117" ht="15">
      <c r="DL1248" s="8"/>
      <c r="DM1248" s="9"/>
    </row>
    <row r="1249" spans="116:117" ht="15">
      <c r="DL1249" s="8"/>
      <c r="DM1249" s="9"/>
    </row>
    <row r="1250" spans="116:117" ht="15">
      <c r="DL1250" s="8"/>
      <c r="DM1250" s="9"/>
    </row>
    <row r="1251" spans="116:117" ht="15">
      <c r="DL1251" s="8"/>
      <c r="DM1251" s="9"/>
    </row>
    <row r="1252" spans="116:117" ht="15">
      <c r="DL1252" s="8"/>
      <c r="DM1252" s="9"/>
    </row>
    <row r="1253" spans="116:117" ht="15">
      <c r="DL1253" s="8"/>
      <c r="DM1253" s="9"/>
    </row>
    <row r="1254" spans="116:117" ht="15">
      <c r="DL1254" s="8"/>
      <c r="DM1254" s="9"/>
    </row>
    <row r="1255" spans="116:117" ht="15">
      <c r="DL1255" s="8"/>
      <c r="DM1255" s="9"/>
    </row>
    <row r="1256" spans="116:117" ht="15">
      <c r="DL1256" s="8"/>
      <c r="DM1256" s="9"/>
    </row>
    <row r="1257" spans="116:117" ht="15">
      <c r="DL1257" s="8"/>
      <c r="DM1257" s="9"/>
    </row>
    <row r="1258" spans="116:117" ht="15">
      <c r="DL1258" s="8"/>
      <c r="DM1258" s="9"/>
    </row>
    <row r="1259" spans="116:117" ht="15">
      <c r="DL1259" s="8"/>
      <c r="DM1259" s="9"/>
    </row>
    <row r="1260" spans="116:117" ht="15">
      <c r="DL1260" s="8"/>
      <c r="DM1260" s="9"/>
    </row>
    <row r="1261" spans="116:117" ht="15">
      <c r="DL1261" s="8"/>
      <c r="DM1261" s="9"/>
    </row>
    <row r="1262" spans="116:117" ht="15">
      <c r="DL1262" s="8"/>
      <c r="DM1262" s="9"/>
    </row>
    <row r="1263" spans="116:117" ht="15">
      <c r="DL1263" s="8"/>
      <c r="DM1263" s="9"/>
    </row>
    <row r="1264" spans="116:117" ht="15">
      <c r="DL1264" s="8"/>
      <c r="DM1264" s="9"/>
    </row>
    <row r="1265" spans="116:117" ht="15">
      <c r="DL1265" s="8"/>
      <c r="DM1265" s="9"/>
    </row>
    <row r="1266" spans="116:117" ht="15">
      <c r="DL1266" s="8"/>
      <c r="DM1266" s="9"/>
    </row>
    <row r="1267" spans="116:117" ht="15">
      <c r="DL1267" s="8"/>
      <c r="DM1267" s="9"/>
    </row>
    <row r="1268" spans="116:117" ht="15">
      <c r="DL1268" s="8"/>
      <c r="DM1268" s="9"/>
    </row>
    <row r="1269" spans="116:117" ht="15">
      <c r="DL1269" s="8"/>
      <c r="DM1269" s="9"/>
    </row>
    <row r="1270" spans="116:117" ht="15">
      <c r="DL1270" s="8"/>
      <c r="DM1270" s="9"/>
    </row>
    <row r="1271" spans="116:117" ht="15">
      <c r="DL1271" s="8"/>
      <c r="DM1271" s="9"/>
    </row>
    <row r="1272" spans="116:117" ht="15">
      <c r="DL1272" s="8"/>
      <c r="DM1272" s="9"/>
    </row>
    <row r="1273" spans="116:117" ht="15">
      <c r="DL1273" s="8"/>
      <c r="DM1273" s="9"/>
    </row>
    <row r="1274" spans="116:117" ht="15">
      <c r="DL1274" s="8"/>
      <c r="DM1274" s="9"/>
    </row>
    <row r="1275" spans="116:117" ht="15">
      <c r="DL1275" s="8"/>
      <c r="DM1275" s="9"/>
    </row>
    <row r="1276" spans="116:117" ht="15">
      <c r="DL1276" s="8"/>
      <c r="DM1276" s="9"/>
    </row>
    <row r="1277" spans="116:117" ht="15">
      <c r="DL1277" s="8"/>
      <c r="DM1277" s="9"/>
    </row>
    <row r="1278" spans="116:117" ht="15">
      <c r="DL1278" s="8"/>
      <c r="DM1278" s="9"/>
    </row>
    <row r="1279" spans="116:117" ht="15">
      <c r="DL1279" s="8"/>
      <c r="DM1279" s="9"/>
    </row>
    <row r="1280" spans="116:117" ht="15">
      <c r="DL1280" s="8"/>
      <c r="DM1280" s="9"/>
    </row>
    <row r="1281" spans="116:117" ht="15">
      <c r="DL1281" s="8"/>
      <c r="DM1281" s="9"/>
    </row>
    <row r="1282" spans="116:117" ht="15">
      <c r="DL1282" s="8"/>
      <c r="DM1282" s="9"/>
    </row>
    <row r="1283" spans="116:117" ht="15">
      <c r="DL1283" s="8"/>
      <c r="DM1283" s="9"/>
    </row>
    <row r="1284" spans="116:117" ht="15">
      <c r="DL1284" s="8"/>
      <c r="DM1284" s="9"/>
    </row>
    <row r="1285" spans="116:117" ht="15">
      <c r="DL1285" s="8"/>
      <c r="DM1285" s="9"/>
    </row>
    <row r="1286" spans="116:117" ht="15">
      <c r="DL1286" s="8"/>
      <c r="DM1286" s="9"/>
    </row>
    <row r="1287" spans="116:117" ht="15">
      <c r="DL1287" s="8"/>
      <c r="DM1287" s="9"/>
    </row>
    <row r="1288" spans="116:117" ht="15">
      <c r="DL1288" s="8"/>
      <c r="DM1288" s="9"/>
    </row>
    <row r="1289" spans="116:117" ht="15">
      <c r="DL1289" s="8"/>
      <c r="DM1289" s="9"/>
    </row>
    <row r="1290" spans="116:117" ht="15">
      <c r="DL1290" s="8"/>
      <c r="DM1290" s="9"/>
    </row>
    <row r="1291" spans="116:117" ht="15">
      <c r="DL1291" s="8"/>
      <c r="DM1291" s="9"/>
    </row>
    <row r="1292" spans="116:117" ht="15">
      <c r="DL1292" s="8"/>
      <c r="DM1292" s="9"/>
    </row>
    <row r="1293" spans="116:117" ht="15">
      <c r="DL1293" s="8"/>
      <c r="DM1293" s="9"/>
    </row>
    <row r="1294" spans="116:117" ht="15">
      <c r="DL1294" s="8"/>
      <c r="DM1294" s="9"/>
    </row>
    <row r="1295" spans="116:117" ht="15">
      <c r="DL1295" s="8"/>
      <c r="DM1295" s="9"/>
    </row>
    <row r="1296" spans="116:117" ht="15">
      <c r="DL1296" s="8"/>
      <c r="DM1296" s="9"/>
    </row>
    <row r="1297" spans="116:117" ht="15">
      <c r="DL1297" s="8"/>
      <c r="DM1297" s="9"/>
    </row>
    <row r="1298" spans="116:117" ht="15">
      <c r="DL1298" s="8"/>
      <c r="DM1298" s="9"/>
    </row>
    <row r="1299" spans="116:117" ht="15">
      <c r="DL1299" s="8"/>
      <c r="DM1299" s="9"/>
    </row>
    <row r="1300" spans="116:117" ht="15">
      <c r="DL1300" s="8"/>
      <c r="DM1300" s="9"/>
    </row>
    <row r="1301" spans="116:117" ht="15">
      <c r="DL1301" s="8"/>
      <c r="DM1301" s="9"/>
    </row>
    <row r="1302" spans="116:117" ht="15">
      <c r="DL1302" s="8"/>
      <c r="DM1302" s="9"/>
    </row>
    <row r="1303" spans="116:117" ht="15">
      <c r="DL1303" s="8"/>
      <c r="DM1303" s="9"/>
    </row>
    <row r="1304" spans="116:117" ht="15">
      <c r="DL1304" s="8"/>
      <c r="DM1304" s="9"/>
    </row>
    <row r="1305" spans="116:117" ht="15">
      <c r="DL1305" s="8"/>
      <c r="DM1305" s="9"/>
    </row>
    <row r="1306" spans="116:117" ht="15">
      <c r="DL1306" s="8"/>
      <c r="DM1306" s="9"/>
    </row>
    <row r="1307" spans="116:117" ht="15">
      <c r="DL1307" s="8"/>
      <c r="DM1307" s="9"/>
    </row>
    <row r="1308" spans="116:117" ht="15">
      <c r="DL1308" s="8"/>
      <c r="DM1308" s="9"/>
    </row>
    <row r="1309" spans="116:117" ht="15">
      <c r="DL1309" s="8"/>
      <c r="DM1309" s="9"/>
    </row>
    <row r="1310" spans="116:117" ht="15">
      <c r="DL1310" s="8"/>
      <c r="DM1310" s="9"/>
    </row>
    <row r="1311" spans="116:117" ht="15">
      <c r="DL1311" s="8"/>
      <c r="DM1311" s="9"/>
    </row>
    <row r="1312" spans="116:117" ht="15">
      <c r="DL1312" s="8"/>
      <c r="DM1312" s="9"/>
    </row>
    <row r="1313" spans="116:117" ht="15">
      <c r="DL1313" s="8"/>
      <c r="DM1313" s="9"/>
    </row>
    <row r="1314" spans="116:117" ht="15">
      <c r="DL1314" s="8"/>
      <c r="DM1314" s="9"/>
    </row>
    <row r="1315" spans="116:117" ht="15">
      <c r="DL1315" s="8"/>
      <c r="DM1315" s="9"/>
    </row>
    <row r="1316" spans="116:117" ht="15">
      <c r="DL1316" s="8"/>
      <c r="DM1316" s="9"/>
    </row>
    <row r="1317" spans="116:117" ht="15">
      <c r="DL1317" s="8"/>
      <c r="DM1317" s="9"/>
    </row>
    <row r="1318" spans="116:117" ht="15">
      <c r="DL1318" s="8"/>
      <c r="DM1318" s="9"/>
    </row>
    <row r="1319" spans="116:117" ht="15">
      <c r="DL1319" s="8"/>
      <c r="DM1319" s="9"/>
    </row>
    <row r="1320" spans="116:117" ht="15">
      <c r="DL1320" s="8"/>
      <c r="DM1320" s="9"/>
    </row>
    <row r="1321" spans="116:117" ht="15">
      <c r="DL1321" s="8"/>
      <c r="DM1321" s="9"/>
    </row>
    <row r="1322" spans="116:117" ht="15">
      <c r="DL1322" s="8"/>
      <c r="DM1322" s="9"/>
    </row>
    <row r="1323" spans="116:117" ht="15">
      <c r="DL1323" s="8"/>
      <c r="DM1323" s="9"/>
    </row>
    <row r="1324" spans="116:117" ht="15">
      <c r="DL1324" s="8"/>
      <c r="DM1324" s="9"/>
    </row>
    <row r="1325" spans="116:117" ht="15">
      <c r="DL1325" s="8"/>
      <c r="DM1325" s="9"/>
    </row>
    <row r="1326" spans="116:117" ht="15">
      <c r="DL1326" s="8"/>
      <c r="DM1326" s="9"/>
    </row>
    <row r="1327" spans="116:117" ht="15">
      <c r="DL1327" s="8"/>
      <c r="DM1327" s="9"/>
    </row>
    <row r="1328" spans="116:117" ht="15">
      <c r="DL1328" s="8"/>
      <c r="DM1328" s="9"/>
    </row>
    <row r="1329" spans="116:117" ht="15">
      <c r="DL1329" s="8"/>
      <c r="DM1329" s="9"/>
    </row>
    <row r="1330" spans="116:117" ht="15">
      <c r="DL1330" s="8"/>
      <c r="DM1330" s="9"/>
    </row>
    <row r="1331" spans="116:117" ht="15">
      <c r="DL1331" s="8"/>
      <c r="DM1331" s="9"/>
    </row>
    <row r="1332" spans="116:117" ht="15">
      <c r="DL1332" s="8"/>
      <c r="DM1332" s="9"/>
    </row>
    <row r="1333" spans="116:117" ht="15">
      <c r="DL1333" s="8"/>
      <c r="DM1333" s="9"/>
    </row>
    <row r="1334" spans="116:117" ht="15">
      <c r="DL1334" s="8"/>
      <c r="DM1334" s="9"/>
    </row>
    <row r="1335" spans="116:117" ht="15">
      <c r="DL1335" s="8"/>
      <c r="DM1335" s="9"/>
    </row>
    <row r="1336" spans="116:117" ht="15">
      <c r="DL1336" s="8"/>
      <c r="DM1336" s="9"/>
    </row>
    <row r="1337" spans="116:117" ht="15">
      <c r="DL1337" s="8"/>
      <c r="DM1337" s="9"/>
    </row>
    <row r="1338" spans="116:117" ht="15">
      <c r="DL1338" s="8"/>
      <c r="DM1338" s="9"/>
    </row>
    <row r="1339" spans="116:117" ht="15">
      <c r="DL1339" s="8"/>
      <c r="DM1339" s="9"/>
    </row>
    <row r="1340" spans="116:117" ht="15">
      <c r="DL1340" s="8"/>
      <c r="DM1340" s="9"/>
    </row>
    <row r="1341" spans="116:117" ht="15">
      <c r="DL1341" s="8"/>
      <c r="DM1341" s="9"/>
    </row>
    <row r="1342" spans="116:117" ht="15">
      <c r="DL1342" s="8"/>
      <c r="DM1342" s="9"/>
    </row>
    <row r="1343" spans="116:117" ht="15">
      <c r="DL1343" s="8"/>
      <c r="DM1343" s="9"/>
    </row>
    <row r="1344" spans="116:117" ht="15">
      <c r="DL1344" s="8"/>
      <c r="DM1344" s="9"/>
    </row>
    <row r="1345" spans="116:117" ht="15">
      <c r="DL1345" s="8"/>
      <c r="DM1345" s="9"/>
    </row>
    <row r="1346" spans="116:117" ht="15">
      <c r="DL1346" s="8"/>
      <c r="DM1346" s="9"/>
    </row>
    <row r="1347" spans="116:117" ht="15">
      <c r="DL1347" s="8"/>
      <c r="DM1347" s="9"/>
    </row>
    <row r="1348" spans="116:117" ht="15">
      <c r="DL1348" s="8"/>
      <c r="DM1348" s="9"/>
    </row>
    <row r="1349" spans="116:117" ht="15">
      <c r="DL1349" s="8"/>
      <c r="DM1349" s="9"/>
    </row>
    <row r="1350" spans="116:117" ht="15">
      <c r="DL1350" s="8"/>
      <c r="DM1350" s="9"/>
    </row>
    <row r="1351" spans="116:117" ht="15">
      <c r="DL1351" s="8"/>
      <c r="DM1351" s="9"/>
    </row>
    <row r="1352" spans="116:117" ht="15">
      <c r="DL1352" s="8"/>
      <c r="DM1352" s="9"/>
    </row>
    <row r="1353" spans="116:117" ht="15">
      <c r="DL1353" s="8"/>
      <c r="DM1353" s="9"/>
    </row>
    <row r="1354" spans="116:117" ht="15">
      <c r="DL1354" s="8"/>
      <c r="DM1354" s="9"/>
    </row>
    <row r="1355" spans="116:117" ht="15">
      <c r="DL1355" s="8"/>
      <c r="DM1355" s="9"/>
    </row>
    <row r="1356" spans="116:117" ht="15">
      <c r="DL1356" s="8"/>
      <c r="DM1356" s="9"/>
    </row>
    <row r="1357" spans="116:117" ht="15">
      <c r="DL1357" s="8"/>
      <c r="DM1357" s="9"/>
    </row>
    <row r="1358" spans="116:117" ht="15">
      <c r="DL1358" s="8"/>
      <c r="DM1358" s="9"/>
    </row>
    <row r="1359" spans="116:117" ht="15">
      <c r="DL1359" s="8"/>
      <c r="DM1359" s="9"/>
    </row>
    <row r="1360" spans="116:117" ht="15">
      <c r="DL1360" s="8"/>
      <c r="DM1360" s="9"/>
    </row>
    <row r="1361" spans="116:117" ht="15">
      <c r="DL1361" s="8"/>
      <c r="DM1361" s="9"/>
    </row>
    <row r="1362" spans="116:117" ht="15">
      <c r="DL1362" s="8"/>
      <c r="DM1362" s="9"/>
    </row>
    <row r="1363" spans="116:117" ht="15">
      <c r="DL1363" s="8"/>
      <c r="DM1363" s="9"/>
    </row>
    <row r="1364" spans="116:117" ht="15">
      <c r="DL1364" s="8"/>
      <c r="DM1364" s="9"/>
    </row>
    <row r="1365" spans="116:117" ht="15">
      <c r="DL1365" s="8"/>
      <c r="DM1365" s="9"/>
    </row>
    <row r="1366" spans="116:117" ht="15">
      <c r="DL1366" s="8"/>
      <c r="DM1366" s="9"/>
    </row>
    <row r="1367" spans="116:117" ht="15">
      <c r="DL1367" s="8"/>
      <c r="DM1367" s="9"/>
    </row>
    <row r="1368" spans="116:117" ht="15">
      <c r="DL1368" s="8"/>
      <c r="DM1368" s="9"/>
    </row>
    <row r="1369" spans="116:117" ht="15">
      <c r="DL1369" s="8"/>
      <c r="DM1369" s="9"/>
    </row>
    <row r="1370" spans="116:117" ht="15">
      <c r="DL1370" s="8"/>
      <c r="DM1370" s="9"/>
    </row>
    <row r="1371" spans="116:117" ht="15">
      <c r="DL1371" s="8"/>
      <c r="DM1371" s="9"/>
    </row>
    <row r="1372" spans="116:117" ht="15">
      <c r="DL1372" s="8"/>
      <c r="DM1372" s="9"/>
    </row>
    <row r="1373" spans="116:117" ht="15">
      <c r="DL1373" s="8"/>
      <c r="DM1373" s="9"/>
    </row>
    <row r="1374" spans="116:117" ht="15">
      <c r="DL1374" s="8"/>
      <c r="DM1374" s="9"/>
    </row>
    <row r="1375" spans="116:117" ht="15">
      <c r="DL1375" s="8"/>
      <c r="DM1375" s="9"/>
    </row>
    <row r="1376" spans="116:117" ht="15">
      <c r="DL1376" s="8"/>
      <c r="DM1376" s="9"/>
    </row>
    <row r="1377" spans="116:117" ht="15">
      <c r="DL1377" s="8"/>
      <c r="DM1377" s="9"/>
    </row>
    <row r="1378" spans="116:117" ht="15">
      <c r="DL1378" s="8"/>
      <c r="DM1378" s="9"/>
    </row>
    <row r="1379" spans="116:117" ht="15">
      <c r="DL1379" s="8"/>
      <c r="DM1379" s="9"/>
    </row>
    <row r="1380" spans="116:117" ht="15">
      <c r="DL1380" s="8"/>
      <c r="DM1380" s="9"/>
    </row>
    <row r="1381" spans="116:117" ht="15">
      <c r="DL1381" s="8"/>
      <c r="DM1381" s="9"/>
    </row>
    <row r="1382" spans="116:117" ht="15">
      <c r="DL1382" s="8"/>
      <c r="DM1382" s="9"/>
    </row>
    <row r="1383" spans="116:117" ht="15">
      <c r="DL1383" s="8"/>
      <c r="DM1383" s="9"/>
    </row>
    <row r="1384" spans="116:117" ht="15">
      <c r="DL1384" s="8"/>
      <c r="DM1384" s="9"/>
    </row>
    <row r="1385" spans="116:117" ht="15">
      <c r="DL1385" s="8"/>
      <c r="DM1385" s="9"/>
    </row>
    <row r="1386" spans="116:117" ht="15">
      <c r="DL1386" s="8"/>
      <c r="DM1386" s="9"/>
    </row>
    <row r="1387" spans="116:117" ht="15">
      <c r="DL1387" s="8"/>
      <c r="DM1387" s="9"/>
    </row>
    <row r="1388" spans="116:117" ht="15">
      <c r="DL1388" s="8"/>
      <c r="DM1388" s="9"/>
    </row>
    <row r="1389" spans="116:117" ht="15">
      <c r="DL1389" s="8"/>
      <c r="DM1389" s="9"/>
    </row>
    <row r="1390" spans="116:117" ht="15">
      <c r="DL1390" s="8"/>
      <c r="DM1390" s="9"/>
    </row>
    <row r="1391" spans="116:117" ht="15">
      <c r="DL1391" s="8"/>
      <c r="DM1391" s="9"/>
    </row>
    <row r="1392" spans="116:117" ht="15">
      <c r="DL1392" s="8"/>
      <c r="DM1392" s="9"/>
    </row>
    <row r="1393" spans="116:117" ht="15">
      <c r="DL1393" s="8"/>
      <c r="DM1393" s="9"/>
    </row>
    <row r="1394" spans="116:117" ht="15">
      <c r="DL1394" s="8"/>
      <c r="DM1394" s="9"/>
    </row>
    <row r="1395" spans="116:117" ht="15">
      <c r="DL1395" s="8"/>
      <c r="DM1395" s="9"/>
    </row>
    <row r="1396" spans="116:117" ht="15">
      <c r="DL1396" s="8"/>
      <c r="DM1396" s="9"/>
    </row>
    <row r="1397" spans="116:117" ht="15">
      <c r="DL1397" s="8"/>
      <c r="DM1397" s="9"/>
    </row>
    <row r="1398" spans="116:117" ht="15">
      <c r="DL1398" s="8"/>
      <c r="DM1398" s="9"/>
    </row>
    <row r="1399" spans="116:117" ht="15">
      <c r="DL1399" s="8"/>
      <c r="DM1399" s="9"/>
    </row>
    <row r="1400" spans="116:117" ht="15">
      <c r="DL1400" s="8"/>
      <c r="DM1400" s="9"/>
    </row>
    <row r="1401" spans="116:117" ht="15">
      <c r="DL1401" s="8"/>
      <c r="DM1401" s="9"/>
    </row>
    <row r="1402" spans="116:117" ht="15">
      <c r="DL1402" s="8"/>
      <c r="DM1402" s="9"/>
    </row>
    <row r="1403" spans="116:117" ht="15">
      <c r="DL1403" s="8"/>
      <c r="DM1403" s="9"/>
    </row>
    <row r="1404" spans="116:117" ht="15">
      <c r="DL1404" s="8"/>
      <c r="DM1404" s="9"/>
    </row>
    <row r="1405" spans="116:117" ht="15">
      <c r="DL1405" s="8"/>
      <c r="DM1405" s="9"/>
    </row>
    <row r="1406" spans="116:117" ht="15">
      <c r="DL1406" s="8"/>
      <c r="DM1406" s="9"/>
    </row>
    <row r="1407" spans="116:117" ht="15">
      <c r="DL1407" s="8"/>
      <c r="DM1407" s="9"/>
    </row>
    <row r="1408" spans="116:117" ht="15">
      <c r="DL1408" s="8"/>
      <c r="DM1408" s="9"/>
    </row>
    <row r="1409" spans="116:117" ht="15">
      <c r="DL1409" s="8"/>
      <c r="DM1409" s="9"/>
    </row>
    <row r="1410" spans="116:117" ht="15">
      <c r="DL1410" s="8"/>
      <c r="DM1410" s="9"/>
    </row>
    <row r="1411" spans="116:117" ht="15">
      <c r="DL1411" s="8"/>
      <c r="DM1411" s="9"/>
    </row>
    <row r="1412" spans="116:117" ht="15">
      <c r="DL1412" s="8"/>
      <c r="DM1412" s="9"/>
    </row>
    <row r="1413" spans="116:117" ht="15">
      <c r="DL1413" s="8"/>
      <c r="DM1413" s="9"/>
    </row>
    <row r="1414" spans="116:117" ht="15">
      <c r="DL1414" s="8"/>
      <c r="DM1414" s="9"/>
    </row>
    <row r="1415" spans="116:117" ht="15">
      <c r="DL1415" s="8"/>
      <c r="DM1415" s="9"/>
    </row>
    <row r="1416" spans="116:117" ht="15">
      <c r="DL1416" s="8"/>
      <c r="DM1416" s="9"/>
    </row>
    <row r="1417" spans="116:117" ht="15">
      <c r="DL1417" s="8"/>
      <c r="DM1417" s="9"/>
    </row>
    <row r="1418" spans="116:117" ht="15">
      <c r="DL1418" s="8"/>
      <c r="DM1418" s="9"/>
    </row>
    <row r="1419" spans="116:117" ht="15">
      <c r="DL1419" s="8"/>
      <c r="DM1419" s="9"/>
    </row>
    <row r="1420" spans="116:117" ht="15">
      <c r="DL1420" s="8"/>
      <c r="DM1420" s="9"/>
    </row>
    <row r="1421" spans="116:117" ht="15">
      <c r="DL1421" s="8"/>
      <c r="DM1421" s="9"/>
    </row>
    <row r="1422" spans="116:117" ht="15">
      <c r="DL1422" s="8"/>
      <c r="DM1422" s="9"/>
    </row>
    <row r="1423" spans="116:117" ht="15">
      <c r="DL1423" s="8"/>
      <c r="DM1423" s="9"/>
    </row>
    <row r="1424" spans="116:117" ht="15">
      <c r="DL1424" s="8"/>
      <c r="DM1424" s="9"/>
    </row>
    <row r="1425" spans="116:117" ht="15">
      <c r="DL1425" s="8"/>
      <c r="DM1425" s="9"/>
    </row>
    <row r="1426" spans="116:117" ht="15">
      <c r="DL1426" s="8"/>
      <c r="DM1426" s="9"/>
    </row>
    <row r="1427" spans="116:117" ht="15">
      <c r="DL1427" s="8"/>
      <c r="DM1427" s="9"/>
    </row>
    <row r="1428" spans="116:117" ht="15">
      <c r="DL1428" s="8"/>
      <c r="DM1428" s="9"/>
    </row>
    <row r="1429" spans="116:117" ht="15">
      <c r="DL1429" s="8"/>
      <c r="DM1429" s="9"/>
    </row>
    <row r="1430" spans="116:117" ht="15">
      <c r="DL1430" s="8"/>
      <c r="DM1430" s="9"/>
    </row>
    <row r="1431" spans="116:117" ht="15">
      <c r="DL1431" s="8"/>
      <c r="DM1431" s="9"/>
    </row>
    <row r="1432" spans="116:117" ht="15">
      <c r="DL1432" s="8"/>
      <c r="DM1432" s="9"/>
    </row>
    <row r="1433" spans="116:117" ht="15">
      <c r="DL1433" s="8"/>
      <c r="DM1433" s="9"/>
    </row>
    <row r="1434" spans="116:117" ht="15">
      <c r="DL1434" s="8"/>
      <c r="DM1434" s="9"/>
    </row>
    <row r="1435" spans="116:117" ht="15">
      <c r="DL1435" s="8"/>
      <c r="DM1435" s="9"/>
    </row>
    <row r="1436" spans="116:117" ht="15">
      <c r="DL1436" s="8"/>
      <c r="DM1436" s="9"/>
    </row>
    <row r="1437" spans="116:117" ht="15">
      <c r="DL1437" s="8"/>
      <c r="DM1437" s="9"/>
    </row>
    <row r="1438" spans="116:117" ht="15">
      <c r="DL1438" s="8"/>
      <c r="DM1438" s="9"/>
    </row>
    <row r="1439" spans="116:117" ht="15">
      <c r="DL1439" s="8"/>
      <c r="DM1439" s="9"/>
    </row>
    <row r="1440" spans="116:117" ht="15">
      <c r="DL1440" s="8"/>
      <c r="DM1440" s="9"/>
    </row>
    <row r="1441" spans="116:117" ht="15">
      <c r="DL1441" s="8"/>
      <c r="DM1441" s="9"/>
    </row>
    <row r="1442" spans="116:117" ht="15">
      <c r="DL1442" s="8"/>
      <c r="DM1442" s="9"/>
    </row>
    <row r="1443" spans="116:117" ht="15">
      <c r="DL1443" s="8"/>
      <c r="DM1443" s="9"/>
    </row>
    <row r="1444" spans="116:117" ht="15">
      <c r="DL1444" s="8"/>
      <c r="DM1444" s="9"/>
    </row>
    <row r="1445" spans="116:117" ht="15">
      <c r="DL1445" s="8"/>
      <c r="DM1445" s="9"/>
    </row>
    <row r="1446" spans="116:117" ht="15">
      <c r="DL1446" s="8"/>
      <c r="DM1446" s="9"/>
    </row>
    <row r="1447" spans="116:117" ht="15">
      <c r="DL1447" s="8"/>
      <c r="DM1447" s="9"/>
    </row>
    <row r="1448" spans="116:117" ht="15">
      <c r="DL1448" s="8"/>
      <c r="DM1448" s="9"/>
    </row>
    <row r="1449" spans="116:117" ht="15">
      <c r="DL1449" s="8"/>
      <c r="DM1449" s="9"/>
    </row>
    <row r="1450" spans="116:117" ht="15">
      <c r="DL1450" s="8"/>
      <c r="DM1450" s="9"/>
    </row>
    <row r="1451" spans="116:117" ht="15">
      <c r="DL1451" s="8"/>
      <c r="DM1451" s="9"/>
    </row>
    <row r="1452" spans="116:117" ht="15">
      <c r="DL1452" s="8"/>
      <c r="DM1452" s="9"/>
    </row>
    <row r="1453" spans="116:117" ht="15">
      <c r="DL1453" s="8"/>
      <c r="DM1453" s="9"/>
    </row>
    <row r="1454" spans="116:117" ht="15">
      <c r="DL1454" s="8"/>
      <c r="DM1454" s="9"/>
    </row>
    <row r="1455" spans="116:117" ht="15">
      <c r="DL1455" s="8"/>
      <c r="DM1455" s="9"/>
    </row>
    <row r="1456" spans="116:117" ht="15">
      <c r="DL1456" s="8"/>
      <c r="DM1456" s="9"/>
    </row>
    <row r="1457" spans="116:117" ht="15">
      <c r="DL1457" s="8"/>
      <c r="DM1457" s="9"/>
    </row>
    <row r="1458" spans="116:117" ht="15">
      <c r="DL1458" s="8"/>
      <c r="DM1458" s="9"/>
    </row>
    <row r="1459" spans="116:117" ht="15">
      <c r="DL1459" s="8"/>
      <c r="DM1459" s="9"/>
    </row>
    <row r="1460" spans="116:117" ht="15">
      <c r="DL1460" s="8"/>
      <c r="DM1460" s="9"/>
    </row>
    <row r="1461" spans="116:117" ht="15">
      <c r="DL1461" s="8"/>
      <c r="DM1461" s="9"/>
    </row>
    <row r="1462" spans="116:117" ht="15">
      <c r="DL1462" s="8"/>
      <c r="DM1462" s="9"/>
    </row>
    <row r="1463" spans="116:117" ht="15">
      <c r="DL1463" s="8"/>
      <c r="DM1463" s="9"/>
    </row>
    <row r="1464" spans="116:117" ht="15">
      <c r="DL1464" s="8"/>
      <c r="DM1464" s="9"/>
    </row>
    <row r="1465" spans="116:117" ht="15">
      <c r="DL1465" s="8"/>
      <c r="DM1465" s="9"/>
    </row>
    <row r="1466" spans="116:117" ht="15">
      <c r="DL1466" s="8"/>
      <c r="DM1466" s="9"/>
    </row>
    <row r="1467" spans="116:117" ht="15">
      <c r="DL1467" s="8"/>
      <c r="DM1467" s="9"/>
    </row>
    <row r="1468" spans="116:117" ht="15">
      <c r="DL1468" s="8"/>
      <c r="DM1468" s="9"/>
    </row>
    <row r="1469" spans="116:117" ht="15">
      <c r="DL1469" s="8"/>
      <c r="DM1469" s="9"/>
    </row>
    <row r="1470" spans="116:117" ht="15">
      <c r="DL1470" s="8"/>
      <c r="DM1470" s="9"/>
    </row>
    <row r="1471" spans="116:117" ht="15">
      <c r="DL1471" s="8"/>
      <c r="DM1471" s="9"/>
    </row>
    <row r="1472" spans="116:117" ht="15">
      <c r="DL1472" s="8"/>
      <c r="DM1472" s="9"/>
    </row>
    <row r="1473" spans="116:117" ht="15">
      <c r="DL1473" s="8"/>
      <c r="DM1473" s="9"/>
    </row>
    <row r="1474" spans="116:117" ht="15">
      <c r="DL1474" s="8"/>
      <c r="DM1474" s="9"/>
    </row>
    <row r="1475" spans="116:117" ht="15">
      <c r="DL1475" s="8"/>
      <c r="DM1475" s="9"/>
    </row>
    <row r="1476" spans="116:117" ht="15">
      <c r="DL1476" s="8"/>
      <c r="DM1476" s="9"/>
    </row>
    <row r="1477" spans="116:117" ht="15">
      <c r="DL1477" s="8"/>
      <c r="DM1477" s="9"/>
    </row>
    <row r="1478" spans="116:117" ht="15">
      <c r="DL1478" s="8"/>
      <c r="DM1478" s="9"/>
    </row>
    <row r="1479" spans="116:117" ht="15">
      <c r="DL1479" s="8"/>
      <c r="DM1479" s="9"/>
    </row>
    <row r="1480" spans="116:117" ht="15">
      <c r="DL1480" s="8"/>
      <c r="DM1480" s="9"/>
    </row>
    <row r="1481" spans="116:117" ht="15">
      <c r="DL1481" s="8"/>
      <c r="DM1481" s="9"/>
    </row>
    <row r="1482" spans="116:117" ht="15">
      <c r="DL1482" s="8"/>
      <c r="DM1482" s="9"/>
    </row>
    <row r="1483" spans="116:117" ht="15">
      <c r="DL1483" s="8"/>
      <c r="DM1483" s="9"/>
    </row>
    <row r="1484" spans="116:117" ht="15">
      <c r="DL1484" s="8"/>
      <c r="DM1484" s="9"/>
    </row>
    <row r="1485" spans="116:117" ht="15">
      <c r="DL1485" s="8"/>
      <c r="DM1485" s="9"/>
    </row>
    <row r="1486" spans="116:117" ht="15">
      <c r="DL1486" s="8"/>
      <c r="DM1486" s="9"/>
    </row>
    <row r="1487" spans="116:117" ht="15">
      <c r="DL1487" s="8"/>
      <c r="DM1487" s="9"/>
    </row>
    <row r="1488" spans="116:117" ht="15">
      <c r="DL1488" s="8"/>
      <c r="DM1488" s="9"/>
    </row>
    <row r="1489" spans="116:117" ht="15">
      <c r="DL1489" s="8"/>
      <c r="DM1489" s="9"/>
    </row>
    <row r="1490" spans="116:117" ht="15">
      <c r="DL1490" s="8"/>
      <c r="DM1490" s="9"/>
    </row>
    <row r="1491" spans="116:117" ht="15">
      <c r="DL1491" s="8"/>
      <c r="DM1491" s="9"/>
    </row>
    <row r="1492" spans="116:117" ht="15">
      <c r="DL1492" s="8"/>
      <c r="DM1492" s="9"/>
    </row>
    <row r="1493" spans="116:117" ht="15">
      <c r="DL1493" s="8"/>
      <c r="DM1493" s="9"/>
    </row>
    <row r="1494" spans="116:117" ht="15">
      <c r="DL1494" s="8"/>
      <c r="DM1494" s="9"/>
    </row>
    <row r="1495" spans="116:117" ht="15">
      <c r="DL1495" s="8"/>
      <c r="DM1495" s="9"/>
    </row>
    <row r="1496" spans="116:117" ht="15">
      <c r="DL1496" s="8"/>
      <c r="DM1496" s="9"/>
    </row>
    <row r="1497" spans="116:117" ht="15">
      <c r="DL1497" s="8"/>
      <c r="DM1497" s="9"/>
    </row>
    <row r="1498" spans="116:117" ht="15">
      <c r="DL1498" s="8"/>
      <c r="DM1498" s="9"/>
    </row>
    <row r="1499" spans="116:117" ht="15">
      <c r="DL1499" s="8"/>
      <c r="DM1499" s="9"/>
    </row>
    <row r="1500" spans="116:117" ht="15">
      <c r="DL1500" s="8"/>
      <c r="DM1500" s="9"/>
    </row>
    <row r="1501" spans="116:117" ht="15">
      <c r="DL1501" s="8"/>
      <c r="DM1501" s="9"/>
    </row>
    <row r="1502" spans="116:117" ht="15">
      <c r="DL1502" s="8"/>
      <c r="DM1502" s="9"/>
    </row>
    <row r="1503" spans="116:117" ht="15">
      <c r="DL1503" s="8"/>
      <c r="DM1503" s="9"/>
    </row>
    <row r="1504" spans="116:117" ht="15">
      <c r="DL1504" s="8"/>
      <c r="DM1504" s="9"/>
    </row>
    <row r="1505" spans="116:117" ht="15">
      <c r="DL1505" s="8"/>
      <c r="DM1505" s="9"/>
    </row>
    <row r="1506" spans="116:117" ht="15">
      <c r="DL1506" s="8"/>
      <c r="DM1506" s="9"/>
    </row>
    <row r="1507" spans="116:117" ht="15">
      <c r="DL1507" s="8"/>
      <c r="DM1507" s="9"/>
    </row>
    <row r="1508" spans="116:117" ht="15">
      <c r="DL1508" s="8"/>
      <c r="DM1508" s="9"/>
    </row>
    <row r="1509" spans="116:117" ht="15">
      <c r="DL1509" s="8"/>
      <c r="DM1509" s="9"/>
    </row>
    <row r="1510" spans="116:117" ht="15">
      <c r="DL1510" s="8"/>
      <c r="DM1510" s="9"/>
    </row>
    <row r="1511" spans="116:117" ht="15">
      <c r="DL1511" s="8"/>
      <c r="DM1511" s="9"/>
    </row>
    <row r="1512" spans="116:117" ht="15">
      <c r="DL1512" s="8"/>
      <c r="DM1512" s="9"/>
    </row>
    <row r="1513" spans="116:117" ht="15">
      <c r="DL1513" s="8"/>
      <c r="DM1513" s="9"/>
    </row>
    <row r="1514" spans="116:117" ht="15">
      <c r="DL1514" s="8"/>
      <c r="DM1514" s="9"/>
    </row>
    <row r="1515" spans="116:117" ht="15">
      <c r="DL1515" s="8"/>
      <c r="DM1515" s="9"/>
    </row>
    <row r="1516" spans="116:117" ht="15">
      <c r="DL1516" s="8"/>
      <c r="DM1516" s="9"/>
    </row>
    <row r="1517" spans="116:117" ht="15">
      <c r="DL1517" s="8"/>
      <c r="DM1517" s="9"/>
    </row>
    <row r="1518" spans="116:117" ht="15">
      <c r="DL1518" s="8"/>
      <c r="DM1518" s="9"/>
    </row>
    <row r="1519" spans="116:117" ht="15">
      <c r="DL1519" s="8"/>
      <c r="DM1519" s="9"/>
    </row>
    <row r="1520" spans="116:117" ht="15">
      <c r="DL1520" s="8"/>
      <c r="DM1520" s="9"/>
    </row>
    <row r="1521" spans="116:117" ht="15">
      <c r="DL1521" s="8"/>
      <c r="DM1521" s="9"/>
    </row>
    <row r="1522" spans="116:117" ht="15">
      <c r="DL1522" s="8"/>
      <c r="DM1522" s="9"/>
    </row>
    <row r="1523" spans="116:117" ht="15">
      <c r="DL1523" s="8"/>
      <c r="DM1523" s="9"/>
    </row>
    <row r="1524" spans="116:117" ht="15">
      <c r="DL1524" s="8"/>
      <c r="DM1524" s="9"/>
    </row>
    <row r="1525" spans="116:117" ht="15">
      <c r="DL1525" s="8"/>
      <c r="DM1525" s="9"/>
    </row>
    <row r="1526" spans="116:117" ht="15">
      <c r="DL1526" s="8"/>
      <c r="DM1526" s="9"/>
    </row>
    <row r="1527" spans="116:117" ht="15">
      <c r="DL1527" s="8"/>
      <c r="DM1527" s="9"/>
    </row>
    <row r="1528" spans="116:117" ht="15">
      <c r="DL1528" s="8"/>
      <c r="DM1528" s="9"/>
    </row>
    <row r="1529" spans="116:117" ht="15">
      <c r="DL1529" s="8"/>
      <c r="DM1529" s="9"/>
    </row>
    <row r="1530" spans="116:117" ht="15">
      <c r="DL1530" s="8"/>
      <c r="DM1530" s="9"/>
    </row>
    <row r="1531" spans="116:117" ht="15">
      <c r="DL1531" s="8"/>
      <c r="DM1531" s="9"/>
    </row>
    <row r="1532" spans="116:117" ht="15">
      <c r="DL1532" s="8"/>
      <c r="DM1532" s="9"/>
    </row>
    <row r="1533" spans="116:117" ht="15">
      <c r="DL1533" s="8"/>
      <c r="DM1533" s="9"/>
    </row>
    <row r="1534" spans="116:117" ht="15">
      <c r="DL1534" s="8"/>
      <c r="DM1534" s="9"/>
    </row>
    <row r="1535" spans="116:117" ht="15">
      <c r="DL1535" s="8"/>
      <c r="DM1535" s="9"/>
    </row>
    <row r="1536" spans="116:117" ht="15">
      <c r="DL1536" s="8"/>
      <c r="DM1536" s="9"/>
    </row>
    <row r="1537" spans="116:117" ht="15">
      <c r="DL1537" s="8"/>
      <c r="DM1537" s="9"/>
    </row>
    <row r="1538" spans="116:117" ht="15">
      <c r="DL1538" s="8"/>
      <c r="DM1538" s="9"/>
    </row>
    <row r="1539" spans="116:117" ht="15">
      <c r="DL1539" s="8"/>
      <c r="DM1539" s="9"/>
    </row>
    <row r="1540" spans="116:117" ht="15">
      <c r="DL1540" s="8"/>
      <c r="DM1540" s="9"/>
    </row>
    <row r="1541" spans="116:117" ht="15">
      <c r="DL1541" s="8"/>
      <c r="DM1541" s="9"/>
    </row>
    <row r="1542" spans="116:117" ht="15">
      <c r="DL1542" s="8"/>
      <c r="DM1542" s="9"/>
    </row>
    <row r="1543" spans="116:117" ht="15">
      <c r="DL1543" s="8"/>
      <c r="DM1543" s="9"/>
    </row>
    <row r="1544" spans="116:117" ht="15">
      <c r="DL1544" s="8"/>
      <c r="DM1544" s="9"/>
    </row>
    <row r="1545" spans="116:117" ht="15">
      <c r="DL1545" s="8"/>
      <c r="DM1545" s="9"/>
    </row>
    <row r="1546" spans="116:117" ht="15">
      <c r="DL1546" s="8"/>
      <c r="DM1546" s="9"/>
    </row>
    <row r="1547" spans="116:117" ht="15">
      <c r="DL1547" s="8"/>
      <c r="DM1547" s="9"/>
    </row>
    <row r="1548" spans="116:117" ht="15">
      <c r="DL1548" s="8"/>
      <c r="DM1548" s="9"/>
    </row>
    <row r="1549" spans="116:117" ht="15">
      <c r="DL1549" s="8"/>
      <c r="DM1549" s="9"/>
    </row>
    <row r="1550" spans="116:117" ht="15">
      <c r="DL1550" s="8"/>
      <c r="DM1550" s="9"/>
    </row>
    <row r="1551" spans="116:117" ht="15">
      <c r="DL1551" s="8"/>
      <c r="DM1551" s="9"/>
    </row>
    <row r="1552" spans="116:117" ht="15">
      <c r="DL1552" s="8"/>
      <c r="DM1552" s="9"/>
    </row>
    <row r="1553" spans="116:117" ht="15">
      <c r="DL1553" s="8"/>
      <c r="DM1553" s="9"/>
    </row>
    <row r="1554" spans="116:117" ht="15">
      <c r="DL1554" s="8"/>
      <c r="DM1554" s="9"/>
    </row>
    <row r="1555" spans="116:117" ht="15">
      <c r="DL1555" s="8"/>
      <c r="DM1555" s="9"/>
    </row>
    <row r="1556" spans="116:117" ht="15">
      <c r="DL1556" s="8"/>
      <c r="DM1556" s="9"/>
    </row>
    <row r="1557" spans="116:117" ht="15">
      <c r="DL1557" s="8"/>
      <c r="DM1557" s="9"/>
    </row>
    <row r="1558" spans="116:117" ht="15">
      <c r="DL1558" s="8"/>
      <c r="DM1558" s="9"/>
    </row>
    <row r="1559" spans="116:117" ht="15">
      <c r="DL1559" s="8"/>
      <c r="DM1559" s="9"/>
    </row>
    <row r="1560" spans="116:117" ht="15">
      <c r="DL1560" s="8"/>
      <c r="DM1560" s="9"/>
    </row>
    <row r="1561" spans="116:117" ht="15">
      <c r="DL1561" s="8"/>
      <c r="DM1561" s="9"/>
    </row>
    <row r="1562" spans="116:117" ht="15">
      <c r="DL1562" s="8"/>
      <c r="DM1562" s="9"/>
    </row>
    <row r="1563" spans="116:117" ht="15">
      <c r="DL1563" s="8"/>
      <c r="DM1563" s="9"/>
    </row>
    <row r="1564" spans="116:117" ht="15">
      <c r="DL1564" s="8"/>
      <c r="DM1564" s="9"/>
    </row>
    <row r="1565" spans="116:117" ht="15">
      <c r="DL1565" s="8"/>
      <c r="DM1565" s="9"/>
    </row>
    <row r="1566" spans="116:117" ht="15">
      <c r="DL1566" s="8"/>
      <c r="DM1566" s="9"/>
    </row>
    <row r="1567" spans="116:117" ht="15">
      <c r="DL1567" s="8"/>
      <c r="DM1567" s="9"/>
    </row>
    <row r="1568" spans="116:117" ht="15">
      <c r="DL1568" s="8"/>
      <c r="DM1568" s="9"/>
    </row>
    <row r="1569" spans="116:117" ht="15">
      <c r="DL1569" s="8"/>
      <c r="DM1569" s="9"/>
    </row>
    <row r="1570" spans="116:117" ht="15">
      <c r="DL1570" s="8"/>
      <c r="DM1570" s="9"/>
    </row>
    <row r="1571" spans="116:117" ht="15">
      <c r="DL1571" s="8"/>
      <c r="DM1571" s="9"/>
    </row>
    <row r="1572" spans="116:117" ht="15">
      <c r="DL1572" s="8"/>
      <c r="DM1572" s="9"/>
    </row>
    <row r="1573" spans="116:117" ht="15">
      <c r="DL1573" s="8"/>
      <c r="DM1573" s="9"/>
    </row>
    <row r="1574" spans="116:117" ht="15">
      <c r="DL1574" s="8"/>
      <c r="DM1574" s="9"/>
    </row>
    <row r="1575" spans="116:117" ht="15">
      <c r="DL1575" s="8"/>
      <c r="DM1575" s="9"/>
    </row>
    <row r="1576" spans="116:117" ht="15">
      <c r="DL1576" s="8"/>
      <c r="DM1576" s="9"/>
    </row>
    <row r="1577" spans="116:117" ht="15">
      <c r="DL1577" s="8"/>
      <c r="DM1577" s="9"/>
    </row>
    <row r="1578" spans="116:117" ht="15">
      <c r="DL1578" s="8"/>
      <c r="DM1578" s="9"/>
    </row>
    <row r="1579" spans="116:117" ht="15">
      <c r="DL1579" s="8"/>
      <c r="DM1579" s="9"/>
    </row>
    <row r="1580" spans="116:117" ht="15">
      <c r="DL1580" s="8"/>
      <c r="DM1580" s="9"/>
    </row>
    <row r="1581" spans="116:117" ht="15">
      <c r="DL1581" s="8"/>
      <c r="DM1581" s="9"/>
    </row>
    <row r="1582" spans="116:117" ht="15">
      <c r="DL1582" s="8"/>
      <c r="DM1582" s="9"/>
    </row>
    <row r="1583" spans="116:117" ht="15">
      <c r="DL1583" s="8"/>
      <c r="DM1583" s="9"/>
    </row>
    <row r="1584" spans="116:117" ht="15">
      <c r="DL1584" s="8"/>
      <c r="DM1584" s="9"/>
    </row>
    <row r="1585" spans="116:117" ht="15">
      <c r="DL1585" s="8"/>
      <c r="DM1585" s="9"/>
    </row>
    <row r="1586" spans="116:117" ht="15">
      <c r="DL1586" s="8"/>
      <c r="DM1586" s="9"/>
    </row>
    <row r="1587" spans="116:117" ht="15">
      <c r="DL1587" s="8"/>
      <c r="DM1587" s="9"/>
    </row>
    <row r="1588" spans="116:117" ht="15">
      <c r="DL1588" s="8"/>
      <c r="DM1588" s="9"/>
    </row>
    <row r="1589" spans="116:117" ht="15">
      <c r="DL1589" s="8"/>
      <c r="DM1589" s="9"/>
    </row>
    <row r="1590" spans="116:117" ht="15">
      <c r="DL1590" s="8"/>
      <c r="DM1590" s="9"/>
    </row>
    <row r="1591" spans="116:117" ht="15">
      <c r="DL1591" s="8"/>
      <c r="DM1591" s="9"/>
    </row>
    <row r="1592" spans="116:117" ht="15">
      <c r="DL1592" s="8"/>
      <c r="DM1592" s="9"/>
    </row>
    <row r="1593" spans="116:117" ht="15">
      <c r="DL1593" s="8"/>
      <c r="DM1593" s="9"/>
    </row>
    <row r="1594" spans="116:117" ht="15">
      <c r="DL1594" s="8"/>
      <c r="DM1594" s="9"/>
    </row>
    <row r="1595" spans="116:117" ht="15">
      <c r="DL1595" s="8"/>
      <c r="DM1595" s="9"/>
    </row>
    <row r="1596" spans="116:117" ht="15">
      <c r="DL1596" s="8"/>
      <c r="DM1596" s="9"/>
    </row>
    <row r="1597" spans="116:117" ht="15">
      <c r="DL1597" s="8"/>
      <c r="DM1597" s="9"/>
    </row>
    <row r="1598" spans="116:117" ht="15">
      <c r="DL1598" s="8"/>
      <c r="DM1598" s="9"/>
    </row>
    <row r="1599" spans="116:117" ht="15">
      <c r="DL1599" s="8"/>
      <c r="DM1599" s="9"/>
    </row>
    <row r="1600" spans="116:117" ht="15">
      <c r="DL1600" s="8"/>
      <c r="DM1600" s="9"/>
    </row>
    <row r="1601" spans="116:117" ht="15">
      <c r="DL1601" s="8"/>
      <c r="DM1601" s="9"/>
    </row>
    <row r="1602" spans="116:117" ht="15">
      <c r="DL1602" s="8"/>
      <c r="DM1602" s="9"/>
    </row>
    <row r="1603" spans="116:117" ht="15">
      <c r="DL1603" s="8"/>
      <c r="DM1603" s="9"/>
    </row>
    <row r="1604" spans="116:117" ht="15">
      <c r="DL1604" s="8"/>
      <c r="DM1604" s="9"/>
    </row>
    <row r="1605" spans="116:117" ht="15">
      <c r="DL1605" s="8"/>
      <c r="DM1605" s="9"/>
    </row>
    <row r="1606" spans="116:117" ht="15">
      <c r="DL1606" s="8"/>
      <c r="DM1606" s="9"/>
    </row>
    <row r="1607" spans="116:117" ht="15">
      <c r="DL1607" s="8"/>
      <c r="DM1607" s="9"/>
    </row>
    <row r="1608" spans="116:117" ht="15">
      <c r="DL1608" s="8"/>
      <c r="DM1608" s="9"/>
    </row>
    <row r="1609" spans="116:117" ht="15">
      <c r="DL1609" s="8"/>
      <c r="DM1609" s="9"/>
    </row>
    <row r="1610" spans="116:117" ht="15">
      <c r="DL1610" s="8"/>
      <c r="DM1610" s="9"/>
    </row>
    <row r="1611" spans="116:117" ht="15">
      <c r="DL1611" s="8"/>
      <c r="DM1611" s="9"/>
    </row>
    <row r="1612" spans="116:117" ht="15">
      <c r="DL1612" s="8"/>
      <c r="DM1612" s="9"/>
    </row>
    <row r="1613" spans="116:117" ht="15">
      <c r="DL1613" s="8"/>
      <c r="DM1613" s="9"/>
    </row>
    <row r="1614" spans="116:117" ht="15">
      <c r="DL1614" s="8"/>
      <c r="DM1614" s="9"/>
    </row>
    <row r="1615" spans="116:117" ht="15">
      <c r="DL1615" s="8"/>
      <c r="DM1615" s="9"/>
    </row>
    <row r="1616" spans="116:117" ht="15">
      <c r="DL1616" s="8"/>
      <c r="DM1616" s="9"/>
    </row>
    <row r="1617" spans="116:117" ht="15">
      <c r="DL1617" s="8"/>
      <c r="DM1617" s="9"/>
    </row>
    <row r="1618" spans="116:117" ht="15">
      <c r="DL1618" s="8"/>
      <c r="DM1618" s="9"/>
    </row>
    <row r="1619" spans="116:117" ht="15">
      <c r="DL1619" s="8"/>
      <c r="DM1619" s="9"/>
    </row>
    <row r="1620" spans="116:117" ht="15">
      <c r="DL1620" s="8"/>
      <c r="DM1620" s="9"/>
    </row>
    <row r="1621" spans="116:117" ht="15">
      <c r="DL1621" s="8"/>
      <c r="DM1621" s="9"/>
    </row>
    <row r="1622" spans="116:117" ht="15">
      <c r="DL1622" s="8"/>
      <c r="DM1622" s="9"/>
    </row>
    <row r="1623" spans="116:117" ht="15">
      <c r="DL1623" s="8"/>
      <c r="DM1623" s="9"/>
    </row>
    <row r="1624" spans="116:117" ht="15">
      <c r="DL1624" s="8"/>
      <c r="DM1624" s="9"/>
    </row>
    <row r="1625" spans="116:117" ht="15">
      <c r="DL1625" s="8"/>
      <c r="DM1625" s="9"/>
    </row>
    <row r="1626" spans="116:117" ht="15">
      <c r="DL1626" s="8"/>
      <c r="DM1626" s="9"/>
    </row>
    <row r="1627" spans="116:117" ht="15">
      <c r="DL1627" s="8"/>
      <c r="DM1627" s="9"/>
    </row>
    <row r="1628" spans="116:117" ht="15">
      <c r="DL1628" s="8"/>
      <c r="DM1628" s="9"/>
    </row>
    <row r="1629" spans="116:117" ht="15">
      <c r="DL1629" s="8"/>
      <c r="DM1629" s="9"/>
    </row>
    <row r="1630" spans="116:117" ht="15">
      <c r="DL1630" s="8"/>
      <c r="DM1630" s="9"/>
    </row>
    <row r="1631" spans="116:117" ht="15">
      <c r="DL1631" s="8"/>
      <c r="DM1631" s="9"/>
    </row>
    <row r="1632" spans="116:117" ht="15">
      <c r="DL1632" s="8"/>
      <c r="DM1632" s="9"/>
    </row>
    <row r="1633" spans="116:117" ht="15">
      <c r="DL1633" s="8"/>
      <c r="DM1633" s="9"/>
    </row>
    <row r="1634" spans="116:117" ht="15">
      <c r="DL1634" s="8"/>
      <c r="DM1634" s="9"/>
    </row>
    <row r="1635" spans="116:117" ht="15">
      <c r="DL1635" s="8"/>
      <c r="DM1635" s="9"/>
    </row>
    <row r="1636" spans="116:117" ht="15">
      <c r="DL1636" s="8"/>
      <c r="DM1636" s="9"/>
    </row>
    <row r="1637" spans="116:117" ht="15">
      <c r="DL1637" s="8"/>
      <c r="DM1637" s="9"/>
    </row>
    <row r="1638" spans="116:117" ht="15">
      <c r="DL1638" s="8"/>
      <c r="DM1638" s="9"/>
    </row>
    <row r="1639" spans="116:117" ht="15">
      <c r="DL1639" s="8"/>
      <c r="DM1639" s="9"/>
    </row>
    <row r="1640" spans="116:117" ht="15">
      <c r="DL1640" s="8"/>
      <c r="DM1640" s="9"/>
    </row>
    <row r="1641" spans="116:117" ht="15">
      <c r="DL1641" s="8"/>
      <c r="DM1641" s="9"/>
    </row>
    <row r="1642" spans="116:117" ht="15">
      <c r="DL1642" s="8"/>
      <c r="DM1642" s="9"/>
    </row>
    <row r="1643" spans="116:117" ht="15">
      <c r="DL1643" s="8"/>
      <c r="DM1643" s="9"/>
    </row>
    <row r="1644" spans="116:117" ht="15">
      <c r="DL1644" s="8"/>
      <c r="DM1644" s="9"/>
    </row>
    <row r="1645" spans="116:117" ht="15">
      <c r="DL1645" s="8"/>
      <c r="DM1645" s="9"/>
    </row>
    <row r="1646" spans="116:117" ht="15">
      <c r="DL1646" s="8"/>
      <c r="DM1646" s="9"/>
    </row>
    <row r="1647" spans="116:117" ht="15">
      <c r="DL1647" s="8"/>
      <c r="DM1647" s="9"/>
    </row>
    <row r="1648" spans="116:117" ht="15">
      <c r="DL1648" s="8"/>
      <c r="DM1648" s="9"/>
    </row>
    <row r="1649" spans="116:117" ht="15">
      <c r="DL1649" s="8"/>
      <c r="DM1649" s="9"/>
    </row>
    <row r="1650" spans="116:117" ht="15">
      <c r="DL1650" s="8"/>
      <c r="DM1650" s="9"/>
    </row>
    <row r="1651" spans="116:117" ht="15">
      <c r="DL1651" s="8"/>
      <c r="DM1651" s="9"/>
    </row>
    <row r="1652" spans="116:117" ht="15">
      <c r="DL1652" s="8"/>
      <c r="DM1652" s="9"/>
    </row>
    <row r="1653" spans="116:117" ht="15">
      <c r="DL1653" s="8"/>
      <c r="DM1653" s="9"/>
    </row>
    <row r="1654" spans="116:117" ht="15">
      <c r="DL1654" s="8"/>
      <c r="DM1654" s="9"/>
    </row>
    <row r="1655" spans="116:117" ht="15">
      <c r="DL1655" s="8"/>
      <c r="DM1655" s="9"/>
    </row>
    <row r="1656" spans="116:117" ht="15">
      <c r="DL1656" s="8"/>
      <c r="DM1656" s="9"/>
    </row>
    <row r="1657" spans="116:117" ht="15">
      <c r="DL1657" s="8"/>
      <c r="DM1657" s="9"/>
    </row>
    <row r="1658" spans="116:117" ht="15">
      <c r="DL1658" s="8"/>
      <c r="DM1658" s="9"/>
    </row>
    <row r="1659" spans="116:117" ht="15">
      <c r="DL1659" s="8"/>
      <c r="DM1659" s="9"/>
    </row>
    <row r="1660" spans="116:117" ht="15">
      <c r="DL1660" s="8"/>
      <c r="DM1660" s="9"/>
    </row>
    <row r="1661" spans="116:117" ht="15">
      <c r="DL1661" s="8"/>
      <c r="DM1661" s="9"/>
    </row>
    <row r="1662" spans="116:117" ht="15">
      <c r="DL1662" s="8"/>
      <c r="DM1662" s="9"/>
    </row>
    <row r="1663" spans="116:117" ht="15">
      <c r="DL1663" s="8"/>
      <c r="DM1663" s="9"/>
    </row>
    <row r="1664" spans="116:117" ht="15">
      <c r="DL1664" s="8"/>
      <c r="DM1664" s="9"/>
    </row>
    <row r="1665" spans="116:117" ht="15">
      <c r="DL1665" s="8"/>
      <c r="DM1665" s="9"/>
    </row>
    <row r="1666" spans="116:117" ht="15">
      <c r="DL1666" s="8"/>
      <c r="DM1666" s="9"/>
    </row>
    <row r="1667" spans="116:117" ht="15">
      <c r="DL1667" s="8"/>
      <c r="DM1667" s="9"/>
    </row>
    <row r="1668" spans="116:117" ht="15">
      <c r="DL1668" s="8"/>
      <c r="DM1668" s="9"/>
    </row>
    <row r="1669" spans="116:117" ht="15">
      <c r="DL1669" s="8"/>
      <c r="DM1669" s="9"/>
    </row>
    <row r="1670" spans="116:117" ht="15">
      <c r="DL1670" s="8"/>
      <c r="DM1670" s="9"/>
    </row>
    <row r="1671" spans="116:117" ht="15">
      <c r="DL1671" s="8"/>
      <c r="DM1671" s="9"/>
    </row>
    <row r="1672" spans="116:117" ht="15">
      <c r="DL1672" s="8"/>
      <c r="DM1672" s="9"/>
    </row>
    <row r="1673" spans="116:117" ht="15">
      <c r="DL1673" s="8"/>
      <c r="DM1673" s="9"/>
    </row>
    <row r="1674" spans="116:117" ht="15">
      <c r="DL1674" s="8"/>
      <c r="DM1674" s="9"/>
    </row>
    <row r="1675" spans="116:117" ht="15">
      <c r="DL1675" s="8"/>
      <c r="DM1675" s="9"/>
    </row>
    <row r="1676" spans="116:117" ht="15">
      <c r="DL1676" s="8"/>
      <c r="DM1676" s="9"/>
    </row>
    <row r="1677" spans="116:117" ht="15">
      <c r="DL1677" s="8"/>
      <c r="DM1677" s="9"/>
    </row>
    <row r="1678" spans="116:117" ht="15">
      <c r="DL1678" s="8"/>
      <c r="DM1678" s="9"/>
    </row>
    <row r="1679" spans="116:117" ht="15">
      <c r="DL1679" s="8"/>
      <c r="DM1679" s="9"/>
    </row>
    <row r="1680" spans="116:117" ht="15">
      <c r="DL1680" s="8"/>
      <c r="DM1680" s="9"/>
    </row>
    <row r="1681" spans="116:117" ht="15">
      <c r="DL1681" s="8"/>
      <c r="DM1681" s="9"/>
    </row>
    <row r="1682" spans="116:117" ht="15">
      <c r="DL1682" s="8"/>
      <c r="DM1682" s="9"/>
    </row>
    <row r="1683" spans="116:117" ht="15">
      <c r="DL1683" s="8"/>
      <c r="DM1683" s="9"/>
    </row>
    <row r="1684" spans="116:117" ht="15">
      <c r="DL1684" s="8"/>
      <c r="DM1684" s="9"/>
    </row>
    <row r="1685" spans="116:117" ht="15">
      <c r="DL1685" s="8"/>
      <c r="DM1685" s="9"/>
    </row>
    <row r="1686" spans="116:117" ht="15">
      <c r="DL1686" s="8"/>
      <c r="DM1686" s="9"/>
    </row>
    <row r="1687" spans="116:117" ht="15">
      <c r="DL1687" s="8"/>
      <c r="DM1687" s="9"/>
    </row>
    <row r="1688" spans="116:117" ht="15">
      <c r="DL1688" s="8"/>
      <c r="DM1688" s="9"/>
    </row>
    <row r="1689" spans="116:117" ht="15">
      <c r="DL1689" s="8"/>
      <c r="DM1689" s="9"/>
    </row>
    <row r="1690" spans="116:117" ht="15">
      <c r="DL1690" s="8"/>
      <c r="DM1690" s="9"/>
    </row>
    <row r="1691" spans="116:117" ht="15">
      <c r="DL1691" s="8"/>
      <c r="DM1691" s="9"/>
    </row>
    <row r="1692" spans="116:117" ht="15">
      <c r="DL1692" s="8"/>
      <c r="DM1692" s="9"/>
    </row>
    <row r="1693" spans="116:117" ht="15">
      <c r="DL1693" s="8"/>
      <c r="DM1693" s="9"/>
    </row>
    <row r="1694" spans="116:117" ht="15">
      <c r="DL1694" s="8"/>
      <c r="DM1694" s="9"/>
    </row>
    <row r="1695" spans="116:117" ht="15">
      <c r="DL1695" s="8"/>
      <c r="DM1695" s="9"/>
    </row>
    <row r="1696" spans="116:117" ht="15">
      <c r="DL1696" s="8"/>
      <c r="DM1696" s="9"/>
    </row>
    <row r="1697" spans="116:117" ht="15">
      <c r="DL1697" s="8"/>
      <c r="DM1697" s="9"/>
    </row>
    <row r="1698" spans="116:117" ht="15">
      <c r="DL1698" s="8"/>
      <c r="DM1698" s="9"/>
    </row>
    <row r="1699" spans="116:117" ht="15">
      <c r="DL1699" s="8"/>
      <c r="DM1699" s="9"/>
    </row>
    <row r="1700" spans="116:117" ht="15">
      <c r="DL1700" s="8"/>
      <c r="DM1700" s="9"/>
    </row>
    <row r="1701" spans="116:117" ht="15">
      <c r="DL1701" s="8"/>
      <c r="DM1701" s="9"/>
    </row>
    <row r="1702" spans="116:117" ht="15">
      <c r="DL1702" s="8"/>
      <c r="DM1702" s="9"/>
    </row>
    <row r="1703" spans="116:117" ht="15">
      <c r="DL1703" s="8"/>
      <c r="DM1703" s="9"/>
    </row>
    <row r="1704" spans="116:117" ht="15">
      <c r="DL1704" s="8"/>
      <c r="DM1704" s="9"/>
    </row>
    <row r="1705" spans="116:117" ht="15">
      <c r="DL1705" s="8"/>
      <c r="DM1705" s="9"/>
    </row>
    <row r="1706" spans="116:117" ht="15">
      <c r="DL1706" s="8"/>
      <c r="DM1706" s="9"/>
    </row>
    <row r="1707" spans="116:117" ht="15">
      <c r="DL1707" s="8"/>
      <c r="DM1707" s="9"/>
    </row>
    <row r="1708" spans="116:117" ht="15">
      <c r="DL1708" s="8"/>
      <c r="DM1708" s="9"/>
    </row>
    <row r="1709" spans="116:117" ht="15">
      <c r="DL1709" s="8"/>
      <c r="DM1709" s="9"/>
    </row>
    <row r="1710" spans="116:117" ht="15">
      <c r="DL1710" s="8"/>
      <c r="DM1710" s="9"/>
    </row>
    <row r="1711" spans="116:117" ht="15">
      <c r="DL1711" s="8"/>
      <c r="DM1711" s="9"/>
    </row>
    <row r="1712" spans="116:117" ht="15">
      <c r="DL1712" s="8"/>
      <c r="DM1712" s="9"/>
    </row>
    <row r="1713" spans="116:117" ht="15">
      <c r="DL1713" s="8"/>
      <c r="DM1713" s="9"/>
    </row>
    <row r="1714" spans="116:117" ht="15">
      <c r="DL1714" s="8"/>
      <c r="DM1714" s="9"/>
    </row>
    <row r="1715" spans="116:117" ht="15">
      <c r="DL1715" s="8"/>
      <c r="DM1715" s="9"/>
    </row>
    <row r="1716" spans="116:117" ht="15">
      <c r="DL1716" s="8"/>
      <c r="DM1716" s="9"/>
    </row>
    <row r="1717" spans="116:117" ht="15">
      <c r="DL1717" s="8"/>
      <c r="DM1717" s="9"/>
    </row>
    <row r="1718" spans="116:117" ht="15">
      <c r="DL1718" s="8"/>
      <c r="DM1718" s="9"/>
    </row>
    <row r="1719" spans="116:117" ht="15">
      <c r="DL1719" s="8"/>
      <c r="DM1719" s="9"/>
    </row>
    <row r="1720" spans="116:117" ht="15">
      <c r="DL1720" s="8"/>
      <c r="DM1720" s="9"/>
    </row>
    <row r="1721" spans="116:117" ht="15">
      <c r="DL1721" s="8"/>
      <c r="DM1721" s="9"/>
    </row>
    <row r="1722" spans="116:117" ht="15">
      <c r="DL1722" s="8"/>
      <c r="DM1722" s="9"/>
    </row>
    <row r="1723" spans="116:117" ht="15">
      <c r="DL1723" s="8"/>
      <c r="DM1723" s="9"/>
    </row>
    <row r="1724" spans="116:117" ht="15">
      <c r="DL1724" s="8"/>
      <c r="DM1724" s="9"/>
    </row>
    <row r="1725" spans="116:117" ht="15">
      <c r="DL1725" s="8"/>
      <c r="DM1725" s="9"/>
    </row>
    <row r="1726" spans="116:117" ht="15">
      <c r="DL1726" s="8"/>
      <c r="DM1726" s="9"/>
    </row>
    <row r="1727" spans="116:117" ht="15">
      <c r="DL1727" s="8"/>
      <c r="DM1727" s="9"/>
    </row>
    <row r="1728" spans="116:117" ht="15">
      <c r="DL1728" s="8"/>
      <c r="DM1728" s="9"/>
    </row>
    <row r="1729" spans="116:117" ht="15">
      <c r="DL1729" s="8"/>
      <c r="DM1729" s="9"/>
    </row>
    <row r="1730" spans="116:117" ht="15">
      <c r="DL1730" s="8"/>
      <c r="DM1730" s="9"/>
    </row>
    <row r="1731" spans="116:117" ht="15">
      <c r="DL1731" s="8"/>
      <c r="DM1731" s="9"/>
    </row>
    <row r="1732" spans="116:117" ht="15">
      <c r="DL1732" s="8"/>
      <c r="DM1732" s="9"/>
    </row>
    <row r="1733" spans="116:117" ht="15">
      <c r="DL1733" s="8"/>
      <c r="DM1733" s="9"/>
    </row>
    <row r="1734" spans="116:117" ht="15">
      <c r="DL1734" s="8"/>
      <c r="DM1734" s="9"/>
    </row>
    <row r="1735" spans="116:117" ht="15">
      <c r="DL1735" s="8"/>
      <c r="DM1735" s="9"/>
    </row>
    <row r="1736" spans="116:117" ht="15">
      <c r="DL1736" s="8"/>
      <c r="DM1736" s="9"/>
    </row>
    <row r="1737" spans="116:117" ht="15">
      <c r="DL1737" s="8"/>
      <c r="DM1737" s="9"/>
    </row>
    <row r="1738" spans="116:117" ht="15">
      <c r="DL1738" s="8"/>
      <c r="DM1738" s="9"/>
    </row>
    <row r="1739" spans="116:117" ht="15">
      <c r="DL1739" s="8"/>
      <c r="DM1739" s="9"/>
    </row>
    <row r="1740" spans="116:117" ht="15">
      <c r="DL1740" s="8"/>
      <c r="DM1740" s="9"/>
    </row>
    <row r="1741" spans="116:117" ht="15">
      <c r="DL1741" s="8"/>
      <c r="DM1741" s="9"/>
    </row>
    <row r="1742" spans="116:117" ht="15">
      <c r="DL1742" s="8"/>
      <c r="DM1742" s="9"/>
    </row>
    <row r="1743" spans="116:117" ht="15">
      <c r="DL1743" s="8"/>
      <c r="DM1743" s="9"/>
    </row>
    <row r="1744" spans="116:117" ht="15">
      <c r="DL1744" s="8"/>
      <c r="DM1744" s="9"/>
    </row>
    <row r="1745" spans="116:117" ht="15">
      <c r="DL1745" s="8"/>
      <c r="DM1745" s="9"/>
    </row>
    <row r="1746" spans="116:117" ht="15">
      <c r="DL1746" s="8"/>
      <c r="DM1746" s="9"/>
    </row>
    <row r="1747" spans="116:117" ht="15">
      <c r="DL1747" s="8"/>
      <c r="DM1747" s="9"/>
    </row>
    <row r="1748" spans="116:117" ht="15">
      <c r="DL1748" s="8"/>
      <c r="DM1748" s="9"/>
    </row>
    <row r="1749" spans="116:117" ht="15">
      <c r="DL1749" s="8"/>
      <c r="DM1749" s="9"/>
    </row>
    <row r="1750" spans="116:117" ht="15">
      <c r="DL1750" s="8"/>
      <c r="DM1750" s="9"/>
    </row>
    <row r="1751" spans="116:117" ht="15">
      <c r="DL1751" s="8"/>
      <c r="DM1751" s="9"/>
    </row>
    <row r="1752" spans="116:117" ht="15">
      <c r="DL1752" s="8"/>
      <c r="DM1752" s="9"/>
    </row>
    <row r="1753" spans="116:117" ht="15">
      <c r="DL1753" s="8"/>
      <c r="DM1753" s="9"/>
    </row>
    <row r="1754" spans="116:117" ht="15">
      <c r="DL1754" s="8"/>
      <c r="DM1754" s="9"/>
    </row>
    <row r="1755" spans="116:117" ht="15">
      <c r="DL1755" s="8"/>
      <c r="DM1755" s="9"/>
    </row>
    <row r="1756" spans="116:117" ht="15">
      <c r="DL1756" s="8"/>
      <c r="DM1756" s="9"/>
    </row>
    <row r="1757" spans="116:117" ht="15">
      <c r="DL1757" s="8"/>
      <c r="DM1757" s="9"/>
    </row>
    <row r="1758" spans="116:117" ht="15">
      <c r="DL1758" s="8"/>
      <c r="DM1758" s="9"/>
    </row>
    <row r="1759" spans="116:117" ht="15">
      <c r="DL1759" s="8"/>
      <c r="DM1759" s="9"/>
    </row>
    <row r="1760" spans="116:117" ht="15">
      <c r="DL1760" s="8"/>
      <c r="DM1760" s="9"/>
    </row>
    <row r="1761" spans="116:117" ht="15">
      <c r="DL1761" s="8"/>
      <c r="DM1761" s="9"/>
    </row>
    <row r="1762" spans="116:117" ht="15">
      <c r="DL1762" s="8"/>
      <c r="DM1762" s="9"/>
    </row>
    <row r="1763" spans="116:117" ht="15">
      <c r="DL1763" s="8"/>
      <c r="DM1763" s="9"/>
    </row>
    <row r="1764" spans="116:117" ht="15">
      <c r="DL1764" s="8"/>
      <c r="DM1764" s="9"/>
    </row>
    <row r="1765" spans="116:117" ht="15">
      <c r="DL1765" s="8"/>
      <c r="DM1765" s="9"/>
    </row>
    <row r="1766" spans="116:117" ht="15">
      <c r="DL1766" s="8"/>
      <c r="DM1766" s="9"/>
    </row>
    <row r="1767" spans="116:117" ht="15">
      <c r="DL1767" s="8"/>
      <c r="DM1767" s="9"/>
    </row>
    <row r="1768" spans="116:117" ht="15">
      <c r="DL1768" s="8"/>
      <c r="DM1768" s="9"/>
    </row>
    <row r="1769" spans="116:117" ht="15">
      <c r="DL1769" s="8"/>
      <c r="DM1769" s="9"/>
    </row>
    <row r="1770" spans="116:117" ht="15">
      <c r="DL1770" s="8"/>
      <c r="DM1770" s="9"/>
    </row>
    <row r="1771" spans="116:117" ht="15">
      <c r="DL1771" s="8"/>
      <c r="DM1771" s="9"/>
    </row>
    <row r="1772" spans="116:117" ht="15">
      <c r="DL1772" s="8"/>
      <c r="DM1772" s="9"/>
    </row>
    <row r="1773" spans="116:117" ht="15">
      <c r="DL1773" s="8"/>
      <c r="DM1773" s="9"/>
    </row>
    <row r="1774" spans="116:117" ht="15">
      <c r="DL1774" s="8"/>
      <c r="DM1774" s="9"/>
    </row>
    <row r="1775" spans="116:117" ht="15">
      <c r="DL1775" s="8"/>
      <c r="DM1775" s="9"/>
    </row>
    <row r="1776" spans="116:117" ht="15">
      <c r="DL1776" s="8"/>
      <c r="DM1776" s="9"/>
    </row>
    <row r="1777" spans="116:117" ht="15">
      <c r="DL1777" s="8"/>
      <c r="DM1777" s="9"/>
    </row>
    <row r="1778" spans="116:117" ht="15">
      <c r="DL1778" s="8"/>
      <c r="DM1778" s="9"/>
    </row>
    <row r="1779" spans="116:117" ht="15">
      <c r="DL1779" s="8"/>
      <c r="DM1779" s="9"/>
    </row>
    <row r="1780" spans="116:117" ht="15">
      <c r="DL1780" s="8"/>
      <c r="DM1780" s="9"/>
    </row>
    <row r="1781" spans="116:117" ht="15">
      <c r="DL1781" s="8"/>
      <c r="DM1781" s="9"/>
    </row>
    <row r="1782" spans="116:117" ht="15">
      <c r="DL1782" s="8"/>
      <c r="DM1782" s="9"/>
    </row>
    <row r="1783" spans="116:117" ht="15">
      <c r="DL1783" s="8"/>
      <c r="DM1783" s="9"/>
    </row>
    <row r="1784" spans="116:117" ht="15">
      <c r="DL1784" s="8"/>
      <c r="DM1784" s="9"/>
    </row>
    <row r="1785" spans="116:117" ht="15">
      <c r="DL1785" s="8"/>
      <c r="DM1785" s="9"/>
    </row>
    <row r="1786" spans="116:117" ht="15">
      <c r="DL1786" s="8"/>
      <c r="DM1786" s="9"/>
    </row>
    <row r="1787" spans="116:117" ht="15">
      <c r="DL1787" s="8"/>
      <c r="DM1787" s="9"/>
    </row>
    <row r="1788" spans="116:117" ht="15">
      <c r="DL1788" s="8"/>
      <c r="DM1788" s="9"/>
    </row>
    <row r="1789" spans="116:117" ht="15">
      <c r="DL1789" s="8"/>
      <c r="DM1789" s="9"/>
    </row>
    <row r="1790" spans="116:117" ht="15">
      <c r="DL1790" s="8"/>
      <c r="DM1790" s="9"/>
    </row>
    <row r="1791" spans="116:117" ht="15">
      <c r="DL1791" s="8"/>
      <c r="DM1791" s="9"/>
    </row>
    <row r="1792" spans="116:117" ht="15">
      <c r="DL1792" s="8"/>
      <c r="DM1792" s="9"/>
    </row>
    <row r="1793" spans="116:117" ht="15">
      <c r="DL1793" s="8"/>
      <c r="DM1793" s="9"/>
    </row>
    <row r="1794" spans="116:117" ht="15">
      <c r="DL1794" s="8"/>
      <c r="DM1794" s="9"/>
    </row>
    <row r="1795" spans="116:117" ht="15">
      <c r="DL1795" s="8"/>
      <c r="DM1795" s="9"/>
    </row>
    <row r="1796" spans="116:117" ht="15">
      <c r="DL1796" s="8"/>
      <c r="DM1796" s="9"/>
    </row>
    <row r="1797" spans="116:117" ht="15">
      <c r="DL1797" s="8"/>
      <c r="DM1797" s="9"/>
    </row>
    <row r="1798" spans="116:117" ht="15">
      <c r="DL1798" s="8"/>
      <c r="DM1798" s="9"/>
    </row>
    <row r="1799" spans="116:117" ht="15">
      <c r="DL1799" s="8"/>
      <c r="DM1799" s="9"/>
    </row>
    <row r="1800" spans="116:117" ht="15">
      <c r="DL1800" s="8"/>
      <c r="DM1800" s="9"/>
    </row>
    <row r="1801" spans="116:117" ht="15">
      <c r="DL1801" s="8"/>
      <c r="DM1801" s="9"/>
    </row>
    <row r="1802" spans="116:117" ht="15">
      <c r="DL1802" s="8"/>
      <c r="DM1802" s="9"/>
    </row>
    <row r="1803" spans="116:117" ht="15">
      <c r="DL1803" s="8"/>
      <c r="DM1803" s="9"/>
    </row>
    <row r="1804" spans="116:117" ht="15">
      <c r="DL1804" s="8"/>
      <c r="DM1804" s="9"/>
    </row>
    <row r="1805" spans="116:117" ht="15">
      <c r="DL1805" s="8"/>
      <c r="DM1805" s="9"/>
    </row>
    <row r="1806" spans="116:117" ht="15">
      <c r="DL1806" s="8"/>
      <c r="DM1806" s="9"/>
    </row>
    <row r="1807" spans="116:117" ht="15">
      <c r="DL1807" s="8"/>
      <c r="DM1807" s="9"/>
    </row>
    <row r="1808" spans="116:117" ht="15">
      <c r="DL1808" s="8"/>
      <c r="DM1808" s="9"/>
    </row>
    <row r="1809" spans="116:117" ht="15">
      <c r="DL1809" s="8"/>
      <c r="DM1809" s="9"/>
    </row>
    <row r="1810" spans="116:117" ht="15">
      <c r="DL1810" s="8"/>
      <c r="DM1810" s="9"/>
    </row>
    <row r="1811" spans="116:117" ht="15">
      <c r="DL1811" s="8"/>
      <c r="DM1811" s="9"/>
    </row>
    <row r="1812" spans="116:117" ht="15">
      <c r="DL1812" s="8"/>
      <c r="DM1812" s="9"/>
    </row>
    <row r="1813" spans="116:117" ht="15">
      <c r="DL1813" s="8"/>
      <c r="DM1813" s="9"/>
    </row>
    <row r="1814" spans="116:117" ht="15">
      <c r="DL1814" s="8"/>
      <c r="DM1814" s="9"/>
    </row>
    <row r="1815" spans="116:117" ht="15">
      <c r="DL1815" s="8"/>
      <c r="DM1815" s="9"/>
    </row>
    <row r="1816" spans="116:117" ht="15">
      <c r="DL1816" s="8"/>
      <c r="DM1816" s="9"/>
    </row>
    <row r="1817" spans="116:117" ht="15">
      <c r="DL1817" s="8"/>
      <c r="DM1817" s="9"/>
    </row>
    <row r="1818" spans="116:117" ht="15">
      <c r="DL1818" s="8"/>
      <c r="DM1818" s="9"/>
    </row>
    <row r="1819" spans="116:117" ht="15">
      <c r="DL1819" s="8"/>
      <c r="DM1819" s="9"/>
    </row>
    <row r="1820" spans="116:117" ht="15">
      <c r="DL1820" s="8"/>
      <c r="DM1820" s="9"/>
    </row>
    <row r="1821" spans="116:117" ht="15">
      <c r="DL1821" s="8"/>
      <c r="DM1821" s="9"/>
    </row>
    <row r="1822" spans="116:117" ht="15">
      <c r="DL1822" s="8"/>
      <c r="DM1822" s="9"/>
    </row>
    <row r="1823" spans="116:117" ht="15">
      <c r="DL1823" s="8"/>
      <c r="DM1823" s="9"/>
    </row>
    <row r="1824" spans="116:117" ht="15">
      <c r="DL1824" s="8"/>
      <c r="DM1824" s="9"/>
    </row>
    <row r="1825" spans="116:117" ht="15">
      <c r="DL1825" s="8"/>
      <c r="DM1825" s="9"/>
    </row>
    <row r="1826" spans="116:117" ht="15">
      <c r="DL1826" s="8"/>
      <c r="DM1826" s="9"/>
    </row>
    <row r="1827" spans="116:117" ht="15">
      <c r="DL1827" s="8"/>
      <c r="DM1827" s="9"/>
    </row>
    <row r="1828" spans="116:117" ht="15">
      <c r="DL1828" s="8"/>
      <c r="DM1828" s="9"/>
    </row>
    <row r="1829" spans="116:117" ht="15">
      <c r="DL1829" s="8"/>
      <c r="DM1829" s="9"/>
    </row>
    <row r="1830" spans="116:117" ht="15">
      <c r="DL1830" s="8"/>
      <c r="DM1830" s="9"/>
    </row>
    <row r="1831" spans="116:117" ht="15">
      <c r="DL1831" s="8"/>
      <c r="DM1831" s="9"/>
    </row>
    <row r="1832" spans="116:117" ht="15">
      <c r="DL1832" s="8"/>
      <c r="DM1832" s="9"/>
    </row>
    <row r="1833" spans="116:117" ht="15">
      <c r="DL1833" s="8"/>
      <c r="DM1833" s="9"/>
    </row>
    <row r="1834" spans="116:117" ht="15">
      <c r="DL1834" s="8"/>
      <c r="DM1834" s="9"/>
    </row>
    <row r="1835" spans="116:117" ht="15">
      <c r="DL1835" s="8"/>
      <c r="DM1835" s="9"/>
    </row>
    <row r="1836" spans="116:117" ht="15">
      <c r="DL1836" s="8"/>
      <c r="DM1836" s="9"/>
    </row>
    <row r="1837" spans="116:117" ht="15">
      <c r="DL1837" s="8"/>
      <c r="DM1837" s="9"/>
    </row>
    <row r="1838" spans="116:117" ht="15">
      <c r="DL1838" s="8"/>
      <c r="DM1838" s="9"/>
    </row>
    <row r="1839" spans="116:117" ht="15">
      <c r="DL1839" s="8"/>
      <c r="DM1839" s="9"/>
    </row>
    <row r="1840" spans="116:117" ht="15">
      <c r="DL1840" s="8"/>
      <c r="DM1840" s="9"/>
    </row>
    <row r="1841" spans="116:117" ht="15">
      <c r="DL1841" s="8"/>
      <c r="DM1841" s="9"/>
    </row>
    <row r="1842" spans="116:117" ht="15">
      <c r="DL1842" s="8"/>
      <c r="DM1842" s="9"/>
    </row>
    <row r="1843" spans="116:117" ht="15">
      <c r="DL1843" s="8"/>
      <c r="DM1843" s="9"/>
    </row>
    <row r="1844" spans="116:117" ht="15">
      <c r="DL1844" s="8"/>
      <c r="DM1844" s="9"/>
    </row>
    <row r="1845" spans="116:117" ht="15">
      <c r="DL1845" s="8"/>
      <c r="DM1845" s="9"/>
    </row>
    <row r="1846" spans="116:117" ht="15">
      <c r="DL1846" s="8"/>
      <c r="DM1846" s="9"/>
    </row>
    <row r="1847" spans="116:117" ht="15">
      <c r="DL1847" s="8"/>
      <c r="DM1847" s="9"/>
    </row>
    <row r="1848" spans="116:117" ht="15">
      <c r="DL1848" s="8"/>
      <c r="DM1848" s="9"/>
    </row>
    <row r="1849" spans="116:117" ht="15">
      <c r="DL1849" s="8"/>
      <c r="DM1849" s="9"/>
    </row>
    <row r="1850" spans="116:117" ht="15">
      <c r="DL1850" s="8"/>
      <c r="DM1850" s="9"/>
    </row>
    <row r="1851" spans="116:117" ht="15">
      <c r="DL1851" s="8"/>
      <c r="DM1851" s="9"/>
    </row>
    <row r="1852" spans="116:117" ht="15">
      <c r="DL1852" s="8"/>
      <c r="DM1852" s="9"/>
    </row>
    <row r="1853" spans="116:117" ht="15">
      <c r="DL1853" s="8"/>
      <c r="DM1853" s="9"/>
    </row>
    <row r="1854" spans="116:117" ht="15">
      <c r="DL1854" s="8"/>
      <c r="DM1854" s="9"/>
    </row>
    <row r="1855" spans="116:117" ht="15">
      <c r="DL1855" s="8"/>
      <c r="DM1855" s="9"/>
    </row>
    <row r="1856" spans="116:117" ht="15">
      <c r="DL1856" s="8"/>
      <c r="DM1856" s="9"/>
    </row>
    <row r="1857" spans="116:117" ht="15">
      <c r="DL1857" s="8"/>
      <c r="DM1857" s="9"/>
    </row>
    <row r="1858" spans="116:117" ht="15">
      <c r="DL1858" s="8"/>
      <c r="DM1858" s="9"/>
    </row>
    <row r="1859" spans="116:117" ht="15">
      <c r="DL1859" s="8"/>
      <c r="DM1859" s="9"/>
    </row>
    <row r="1860" spans="116:117" ht="15">
      <c r="DL1860" s="8"/>
      <c r="DM1860" s="9"/>
    </row>
    <row r="1861" spans="116:117" ht="15">
      <c r="DL1861" s="8"/>
      <c r="DM1861" s="9"/>
    </row>
    <row r="1862" spans="116:117" ht="15">
      <c r="DL1862" s="8"/>
      <c r="DM1862" s="9"/>
    </row>
    <row r="1863" spans="116:117" ht="15">
      <c r="DL1863" s="8"/>
      <c r="DM1863" s="9"/>
    </row>
    <row r="1864" spans="116:117" ht="15">
      <c r="DL1864" s="8"/>
      <c r="DM1864" s="9"/>
    </row>
    <row r="1865" spans="116:117" ht="15">
      <c r="DL1865" s="8"/>
      <c r="DM1865" s="9"/>
    </row>
    <row r="1866" spans="116:117" ht="15">
      <c r="DL1866" s="8"/>
      <c r="DM1866" s="9"/>
    </row>
    <row r="1867" spans="116:117" ht="15">
      <c r="DL1867" s="8"/>
      <c r="DM1867" s="9"/>
    </row>
    <row r="1868" spans="116:117" ht="15">
      <c r="DL1868" s="8"/>
      <c r="DM1868" s="9"/>
    </row>
    <row r="1869" spans="116:117" ht="15">
      <c r="DL1869" s="8"/>
      <c r="DM1869" s="9"/>
    </row>
    <row r="1870" spans="116:117" ht="15">
      <c r="DL1870" s="8"/>
      <c r="DM1870" s="9"/>
    </row>
    <row r="1871" spans="116:117" ht="15">
      <c r="DL1871" s="8"/>
      <c r="DM1871" s="9"/>
    </row>
    <row r="1872" spans="116:117" ht="15">
      <c r="DL1872" s="8"/>
      <c r="DM1872" s="9"/>
    </row>
    <row r="1873" spans="116:117" ht="15">
      <c r="DL1873" s="8"/>
      <c r="DM1873" s="9"/>
    </row>
    <row r="1874" spans="116:117" ht="15">
      <c r="DL1874" s="8"/>
      <c r="DM1874" s="9"/>
    </row>
    <row r="1875" spans="116:117" ht="15">
      <c r="DL1875" s="8"/>
      <c r="DM1875" s="9"/>
    </row>
    <row r="1876" spans="116:117" ht="15">
      <c r="DL1876" s="8"/>
      <c r="DM1876" s="9"/>
    </row>
    <row r="1877" spans="116:117" ht="15">
      <c r="DL1877" s="8"/>
      <c r="DM1877" s="9"/>
    </row>
    <row r="1878" spans="116:117" ht="15">
      <c r="DL1878" s="8"/>
      <c r="DM1878" s="9"/>
    </row>
    <row r="1879" spans="116:117" ht="15">
      <c r="DL1879" s="8"/>
      <c r="DM1879" s="9"/>
    </row>
    <row r="1880" spans="116:117" ht="15">
      <c r="DL1880" s="8"/>
      <c r="DM1880" s="9"/>
    </row>
    <row r="1881" spans="116:117" ht="15">
      <c r="DL1881" s="8"/>
      <c r="DM1881" s="9"/>
    </row>
    <row r="1882" spans="116:117" ht="15">
      <c r="DL1882" s="8"/>
      <c r="DM1882" s="9"/>
    </row>
    <row r="1883" spans="116:117" ht="15">
      <c r="DL1883" s="8"/>
      <c r="DM1883" s="9"/>
    </row>
    <row r="1884" spans="116:117" ht="15">
      <c r="DL1884" s="8"/>
      <c r="DM1884" s="9"/>
    </row>
    <row r="1885" spans="116:117" ht="15">
      <c r="DL1885" s="8"/>
      <c r="DM1885" s="9"/>
    </row>
    <row r="1886" spans="116:117" ht="15">
      <c r="DL1886" s="8"/>
      <c r="DM1886" s="9"/>
    </row>
    <row r="1887" spans="116:117" ht="15">
      <c r="DL1887" s="8"/>
      <c r="DM1887" s="9"/>
    </row>
    <row r="1888" spans="116:117" ht="15">
      <c r="DL1888" s="8"/>
      <c r="DM1888" s="9"/>
    </row>
    <row r="1889" spans="116:117" ht="15">
      <c r="DL1889" s="8"/>
      <c r="DM1889" s="9"/>
    </row>
    <row r="1890" spans="116:117" ht="15">
      <c r="DL1890" s="8"/>
      <c r="DM1890" s="9"/>
    </row>
    <row r="1891" spans="116:117" ht="15">
      <c r="DL1891" s="8"/>
      <c r="DM1891" s="9"/>
    </row>
    <row r="1892" spans="116:117" ht="15">
      <c r="DL1892" s="8"/>
      <c r="DM1892" s="9"/>
    </row>
    <row r="1893" spans="116:117" ht="15">
      <c r="DL1893" s="8"/>
      <c r="DM1893" s="9"/>
    </row>
    <row r="1894" spans="116:117" ht="15">
      <c r="DL1894" s="8"/>
      <c r="DM1894" s="9"/>
    </row>
    <row r="1895" spans="116:117" ht="15">
      <c r="DL1895" s="8"/>
      <c r="DM1895" s="9"/>
    </row>
    <row r="1896" spans="116:117" ht="15">
      <c r="DL1896" s="8"/>
      <c r="DM1896" s="9"/>
    </row>
    <row r="1897" spans="116:117" ht="15">
      <c r="DL1897" s="8"/>
      <c r="DM1897" s="9"/>
    </row>
    <row r="1898" spans="116:117" ht="15">
      <c r="DL1898" s="8"/>
      <c r="DM1898" s="9"/>
    </row>
    <row r="1899" spans="116:117" ht="15">
      <c r="DL1899" s="8"/>
      <c r="DM1899" s="9"/>
    </row>
    <row r="1900" spans="116:117" ht="15">
      <c r="DL1900" s="8"/>
      <c r="DM1900" s="9"/>
    </row>
    <row r="1901" spans="116:117" ht="15">
      <c r="DL1901" s="8"/>
      <c r="DM1901" s="9"/>
    </row>
    <row r="1902" spans="116:117" ht="15">
      <c r="DL1902" s="8"/>
      <c r="DM1902" s="9"/>
    </row>
    <row r="1903" spans="116:117" ht="15">
      <c r="DL1903" s="8"/>
      <c r="DM1903" s="9"/>
    </row>
    <row r="1904" spans="116:117" ht="15">
      <c r="DL1904" s="8"/>
      <c r="DM1904" s="9"/>
    </row>
    <row r="1905" spans="116:117" ht="15">
      <c r="DL1905" s="8"/>
      <c r="DM1905" s="9"/>
    </row>
    <row r="1906" spans="116:117" ht="15">
      <c r="DL1906" s="8"/>
      <c r="DM1906" s="9"/>
    </row>
    <row r="1907" spans="116:117" ht="15">
      <c r="DL1907" s="8"/>
      <c r="DM1907" s="9"/>
    </row>
    <row r="1908" spans="116:117" ht="15">
      <c r="DL1908" s="8"/>
      <c r="DM1908" s="9"/>
    </row>
    <row r="1909" spans="116:117" ht="15">
      <c r="DL1909" s="8"/>
      <c r="DM1909" s="9"/>
    </row>
    <row r="1910" spans="116:117" ht="15">
      <c r="DL1910" s="8"/>
      <c r="DM1910" s="9"/>
    </row>
    <row r="1911" spans="116:117" ht="15">
      <c r="DL1911" s="8"/>
      <c r="DM1911" s="9"/>
    </row>
    <row r="1912" spans="116:117" ht="15">
      <c r="DL1912" s="8"/>
      <c r="DM1912" s="9"/>
    </row>
    <row r="1913" spans="116:117" ht="15">
      <c r="DL1913" s="8"/>
      <c r="DM1913" s="9"/>
    </row>
    <row r="1914" spans="116:117" ht="15">
      <c r="DL1914" s="8"/>
      <c r="DM1914" s="9"/>
    </row>
    <row r="1915" spans="116:117" ht="15">
      <c r="DL1915" s="8"/>
      <c r="DM1915" s="9"/>
    </row>
    <row r="1916" spans="116:117" ht="15">
      <c r="DL1916" s="8"/>
      <c r="DM1916" s="9"/>
    </row>
    <row r="1917" spans="116:117" ht="15">
      <c r="DL1917" s="8"/>
      <c r="DM1917" s="9"/>
    </row>
    <row r="1918" spans="116:117" ht="15">
      <c r="DL1918" s="8"/>
      <c r="DM1918" s="9"/>
    </row>
    <row r="1919" spans="116:117" ht="15">
      <c r="DL1919" s="8"/>
      <c r="DM1919" s="9"/>
    </row>
    <row r="1920" spans="116:117" ht="15">
      <c r="DL1920" s="8"/>
      <c r="DM1920" s="9"/>
    </row>
    <row r="1921" spans="116:117" ht="15">
      <c r="DL1921" s="8"/>
      <c r="DM1921" s="9"/>
    </row>
    <row r="1922" spans="116:117" ht="15">
      <c r="DL1922" s="8"/>
      <c r="DM1922" s="9"/>
    </row>
    <row r="1923" spans="116:117" ht="15">
      <c r="DL1923" s="8"/>
      <c r="DM1923" s="9"/>
    </row>
    <row r="1924" spans="116:117" ht="15">
      <c r="DL1924" s="8"/>
      <c r="DM1924" s="9"/>
    </row>
    <row r="1925" spans="116:117" ht="15">
      <c r="DL1925" s="8"/>
      <c r="DM1925" s="9"/>
    </row>
    <row r="1926" spans="116:117" ht="15">
      <c r="DL1926" s="8"/>
      <c r="DM1926" s="9"/>
    </row>
    <row r="1927" spans="116:117" ht="15">
      <c r="DL1927" s="8"/>
      <c r="DM1927" s="9"/>
    </row>
    <row r="1928" spans="116:117" ht="15">
      <c r="DL1928" s="8"/>
      <c r="DM1928" s="9"/>
    </row>
    <row r="1929" spans="116:117" ht="15">
      <c r="DL1929" s="8"/>
      <c r="DM1929" s="9"/>
    </row>
    <row r="1930" spans="116:117" ht="15">
      <c r="DL1930" s="8"/>
      <c r="DM1930" s="9"/>
    </row>
    <row r="1931" spans="116:117" ht="15">
      <c r="DL1931" s="8"/>
      <c r="DM1931" s="9"/>
    </row>
    <row r="1932" spans="116:117" ht="15">
      <c r="DL1932" s="8"/>
      <c r="DM1932" s="9"/>
    </row>
    <row r="1933" spans="116:117" ht="15">
      <c r="DL1933" s="8"/>
      <c r="DM1933" s="9"/>
    </row>
    <row r="1934" spans="116:117" ht="15">
      <c r="DL1934" s="8"/>
      <c r="DM1934" s="9"/>
    </row>
    <row r="1935" spans="116:117" ht="15">
      <c r="DL1935" s="8"/>
      <c r="DM1935" s="9"/>
    </row>
    <row r="1936" spans="116:117" ht="15">
      <c r="DL1936" s="8"/>
      <c r="DM1936" s="9"/>
    </row>
    <row r="1937" spans="116:117" ht="15">
      <c r="DL1937" s="8"/>
      <c r="DM1937" s="9"/>
    </row>
    <row r="1938" spans="116:117" ht="15">
      <c r="DL1938" s="8"/>
      <c r="DM1938" s="9"/>
    </row>
    <row r="1939" spans="116:117" ht="15">
      <c r="DL1939" s="8"/>
      <c r="DM1939" s="9"/>
    </row>
    <row r="1940" spans="116:117" ht="15">
      <c r="DL1940" s="8"/>
      <c r="DM1940" s="9"/>
    </row>
    <row r="1941" spans="116:117" ht="15">
      <c r="DL1941" s="8"/>
      <c r="DM1941" s="9"/>
    </row>
    <row r="1942" spans="116:117" ht="15">
      <c r="DL1942" s="8"/>
      <c r="DM1942" s="9"/>
    </row>
    <row r="1943" spans="116:117" ht="15">
      <c r="DL1943" s="8"/>
      <c r="DM1943" s="9"/>
    </row>
    <row r="1944" spans="116:117" ht="15">
      <c r="DL1944" s="8"/>
      <c r="DM1944" s="9"/>
    </row>
    <row r="1945" spans="116:117" ht="15">
      <c r="DL1945" s="8"/>
      <c r="DM1945" s="9"/>
    </row>
    <row r="1946" spans="116:117" ht="15">
      <c r="DL1946" s="8"/>
      <c r="DM1946" s="9"/>
    </row>
    <row r="1947" spans="116:117" ht="15">
      <c r="DL1947" s="8"/>
      <c r="DM1947" s="9"/>
    </row>
    <row r="1948" spans="116:117" ht="15">
      <c r="DL1948" s="8"/>
      <c r="DM1948" s="9"/>
    </row>
    <row r="1949" spans="116:117" ht="15">
      <c r="DL1949" s="8"/>
      <c r="DM1949" s="9"/>
    </row>
    <row r="1950" spans="116:117" ht="15">
      <c r="DL1950" s="8"/>
      <c r="DM1950" s="9"/>
    </row>
    <row r="1951" spans="116:117" ht="15">
      <c r="DL1951" s="8"/>
      <c r="DM1951" s="9"/>
    </row>
    <row r="1952" spans="116:117" ht="15">
      <c r="DL1952" s="8"/>
      <c r="DM1952" s="9"/>
    </row>
    <row r="1953" spans="116:117" ht="15">
      <c r="DL1953" s="8"/>
      <c r="DM1953" s="9"/>
    </row>
    <row r="1954" spans="116:117" ht="15">
      <c r="DL1954" s="8"/>
      <c r="DM1954" s="9"/>
    </row>
    <row r="1955" spans="116:117" ht="15">
      <c r="DL1955" s="8"/>
      <c r="DM1955" s="9"/>
    </row>
    <row r="1956" spans="116:117" ht="15">
      <c r="DL1956" s="8"/>
      <c r="DM1956" s="9"/>
    </row>
    <row r="1957" spans="116:117" ht="15">
      <c r="DL1957" s="8"/>
      <c r="DM1957" s="9"/>
    </row>
    <row r="1958" spans="116:117" ht="15">
      <c r="DL1958" s="8"/>
      <c r="DM1958" s="9"/>
    </row>
    <row r="1959" spans="116:117" ht="15">
      <c r="DL1959" s="8"/>
      <c r="DM1959" s="9"/>
    </row>
    <row r="1960" spans="116:117" ht="15">
      <c r="DL1960" s="8"/>
      <c r="DM1960" s="9"/>
    </row>
    <row r="1961" spans="116:117" ht="15">
      <c r="DL1961" s="8"/>
      <c r="DM1961" s="9"/>
    </row>
    <row r="1962" spans="116:117" ht="15">
      <c r="DL1962" s="8"/>
      <c r="DM1962" s="9"/>
    </row>
    <row r="1963" spans="116:117" ht="15">
      <c r="DL1963" s="8"/>
      <c r="DM1963" s="9"/>
    </row>
    <row r="1964" spans="116:117" ht="15">
      <c r="DL1964" s="8"/>
      <c r="DM1964" s="9"/>
    </row>
    <row r="1965" spans="116:117" ht="15">
      <c r="DL1965" s="8"/>
      <c r="DM1965" s="9"/>
    </row>
    <row r="1966" spans="116:117" ht="15">
      <c r="DL1966" s="8"/>
      <c r="DM1966" s="9"/>
    </row>
    <row r="1967" spans="116:117" ht="15">
      <c r="DL1967" s="8"/>
      <c r="DM1967" s="9"/>
    </row>
    <row r="1968" spans="116:117" ht="15">
      <c r="DL1968" s="8"/>
      <c r="DM1968" s="9"/>
    </row>
    <row r="1969" spans="116:117" ht="15">
      <c r="DL1969" s="8"/>
      <c r="DM1969" s="9"/>
    </row>
    <row r="1970" spans="116:117" ht="15">
      <c r="DL1970" s="8"/>
      <c r="DM1970" s="9"/>
    </row>
    <row r="1971" spans="116:117" ht="15">
      <c r="DL1971" s="8"/>
      <c r="DM1971" s="9"/>
    </row>
    <row r="1972" spans="116:117" ht="15">
      <c r="DL1972" s="8"/>
      <c r="DM1972" s="9"/>
    </row>
    <row r="1973" spans="116:117" ht="15">
      <c r="DL1973" s="8"/>
      <c r="DM1973" s="9"/>
    </row>
    <row r="1974" spans="116:117" ht="15">
      <c r="DL1974" s="8"/>
      <c r="DM1974" s="9"/>
    </row>
    <row r="1975" spans="116:117" ht="15">
      <c r="DL1975" s="8"/>
      <c r="DM1975" s="9"/>
    </row>
    <row r="1976" spans="116:117" ht="15">
      <c r="DL1976" s="8"/>
      <c r="DM1976" s="9"/>
    </row>
    <row r="1977" spans="116:117" ht="15">
      <c r="DL1977" s="8"/>
      <c r="DM1977" s="9"/>
    </row>
    <row r="1978" spans="116:117" ht="15">
      <c r="DL1978" s="8"/>
      <c r="DM1978" s="9"/>
    </row>
    <row r="1979" spans="116:117" ht="15">
      <c r="DL1979" s="8"/>
      <c r="DM1979" s="9"/>
    </row>
    <row r="1980" spans="116:117" ht="15">
      <c r="DL1980" s="8"/>
      <c r="DM1980" s="9"/>
    </row>
    <row r="1981" spans="116:117" ht="15">
      <c r="DL1981" s="8"/>
      <c r="DM1981" s="9"/>
    </row>
    <row r="1982" spans="116:117" ht="15">
      <c r="DL1982" s="8"/>
      <c r="DM1982" s="9"/>
    </row>
    <row r="1983" spans="116:117" ht="15">
      <c r="DL1983" s="8"/>
      <c r="DM1983" s="9"/>
    </row>
    <row r="1984" spans="116:117" ht="15">
      <c r="DL1984" s="8"/>
      <c r="DM1984" s="9"/>
    </row>
    <row r="1985" spans="116:117" ht="15">
      <c r="DL1985" s="8"/>
      <c r="DM1985" s="9"/>
    </row>
    <row r="1986" spans="116:117" ht="15">
      <c r="DL1986" s="8"/>
      <c r="DM1986" s="9"/>
    </row>
    <row r="1987" spans="116:117" ht="15">
      <c r="DL1987" s="8"/>
      <c r="DM1987" s="9"/>
    </row>
    <row r="1988" spans="116:117" ht="15">
      <c r="DL1988" s="8"/>
      <c r="DM1988" s="9"/>
    </row>
    <row r="1989" spans="116:117" ht="15">
      <c r="DL1989" s="8"/>
      <c r="DM1989" s="9"/>
    </row>
    <row r="1990" spans="116:117" ht="15">
      <c r="DL1990" s="8"/>
      <c r="DM1990" s="9"/>
    </row>
    <row r="1991" spans="116:117" ht="15">
      <c r="DL1991" s="8"/>
      <c r="DM1991" s="9"/>
    </row>
    <row r="1992" spans="116:117" ht="15">
      <c r="DL1992" s="8"/>
      <c r="DM1992" s="9"/>
    </row>
    <row r="1993" spans="116:117" ht="15">
      <c r="DL1993" s="8"/>
      <c r="DM1993" s="9"/>
    </row>
    <row r="1994" spans="116:117" ht="15">
      <c r="DL1994" s="8"/>
      <c r="DM1994" s="9"/>
    </row>
    <row r="1995" spans="116:117" ht="15">
      <c r="DL1995" s="8"/>
      <c r="DM1995" s="9"/>
    </row>
    <row r="1996" spans="116:117" ht="15">
      <c r="DL1996" s="8"/>
      <c r="DM1996" s="9"/>
    </row>
    <row r="1997" spans="116:117" ht="15">
      <c r="DL1997" s="8"/>
      <c r="DM1997" s="9"/>
    </row>
    <row r="1998" spans="116:117" ht="15">
      <c r="DL1998" s="8"/>
      <c r="DM1998" s="9"/>
    </row>
    <row r="1999" spans="116:117" ht="15">
      <c r="DL1999" s="8"/>
      <c r="DM1999" s="9"/>
    </row>
    <row r="2000" spans="116:117" ht="15">
      <c r="DL2000" s="8"/>
      <c r="DM2000" s="9"/>
    </row>
    <row r="2001" spans="116:117" ht="15">
      <c r="DL2001" s="8"/>
      <c r="DM2001" s="9"/>
    </row>
    <row r="2002" spans="116:117" ht="15">
      <c r="DL2002" s="8"/>
      <c r="DM2002" s="9"/>
    </row>
    <row r="2003" spans="116:117" ht="15">
      <c r="DL2003" s="8"/>
      <c r="DM2003" s="9"/>
    </row>
    <row r="2004" spans="116:117" ht="15">
      <c r="DL2004" s="8"/>
      <c r="DM2004" s="9"/>
    </row>
    <row r="2005" spans="116:117" ht="15">
      <c r="DL2005" s="8"/>
      <c r="DM2005" s="9"/>
    </row>
    <row r="2006" spans="116:117" ht="15">
      <c r="DL2006" s="8"/>
      <c r="DM2006" s="9"/>
    </row>
    <row r="2007" spans="116:117" ht="15">
      <c r="DL2007" s="8"/>
      <c r="DM2007" s="9"/>
    </row>
    <row r="2008" spans="116:117" ht="15">
      <c r="DL2008" s="8"/>
      <c r="DM2008" s="9"/>
    </row>
    <row r="2009" spans="116:117" ht="15">
      <c r="DL2009" s="8"/>
      <c r="DM2009" s="9"/>
    </row>
    <row r="2010" spans="116:117" ht="15">
      <c r="DL2010" s="8"/>
      <c r="DM2010" s="9"/>
    </row>
    <row r="2011" spans="116:117" ht="15">
      <c r="DL2011" s="8"/>
      <c r="DM2011" s="9"/>
    </row>
    <row r="2012" spans="116:117" ht="15">
      <c r="DL2012" s="8"/>
      <c r="DM2012" s="9"/>
    </row>
    <row r="2013" spans="116:117" ht="15">
      <c r="DL2013" s="8"/>
      <c r="DM2013" s="9"/>
    </row>
    <row r="2014" spans="116:117" ht="15">
      <c r="DL2014" s="8"/>
      <c r="DM2014" s="9"/>
    </row>
    <row r="2015" spans="116:117" ht="15">
      <c r="DL2015" s="8"/>
      <c r="DM2015" s="9"/>
    </row>
    <row r="2016" spans="116:117" ht="15">
      <c r="DL2016" s="8"/>
      <c r="DM2016" s="9"/>
    </row>
    <row r="2017" spans="116:117" ht="15">
      <c r="DL2017" s="8"/>
      <c r="DM2017" s="9"/>
    </row>
    <row r="2018" spans="116:117" ht="15">
      <c r="DL2018" s="8"/>
      <c r="DM2018" s="9"/>
    </row>
    <row r="2019" spans="116:117" ht="15">
      <c r="DL2019" s="8"/>
      <c r="DM2019" s="9"/>
    </row>
    <row r="2020" spans="116:117" ht="15">
      <c r="DL2020" s="8"/>
      <c r="DM2020" s="9"/>
    </row>
    <row r="2021" spans="116:117" ht="15">
      <c r="DL2021" s="8"/>
      <c r="DM2021" s="9"/>
    </row>
    <row r="2022" spans="116:117" ht="15">
      <c r="DL2022" s="8"/>
      <c r="DM2022" s="9"/>
    </row>
    <row r="2023" spans="116:117" ht="15">
      <c r="DL2023" s="8"/>
      <c r="DM2023" s="9"/>
    </row>
    <row r="2024" spans="116:117" ht="15">
      <c r="DL2024" s="8"/>
      <c r="DM2024" s="9"/>
    </row>
    <row r="2025" spans="116:117" ht="15">
      <c r="DL2025" s="8"/>
      <c r="DM2025" s="9"/>
    </row>
    <row r="2026" spans="116:117" ht="15">
      <c r="DL2026" s="8"/>
      <c r="DM2026" s="9"/>
    </row>
    <row r="2027" spans="116:117" ht="15">
      <c r="DL2027" s="8"/>
      <c r="DM2027" s="9"/>
    </row>
    <row r="2028" spans="116:117" ht="15">
      <c r="DL2028" s="8"/>
      <c r="DM2028" s="9"/>
    </row>
    <row r="2029" spans="116:117" ht="15">
      <c r="DL2029" s="8"/>
      <c r="DM2029" s="9"/>
    </row>
    <row r="2030" spans="116:117" ht="15">
      <c r="DL2030" s="8"/>
      <c r="DM2030" s="9"/>
    </row>
    <row r="2031" spans="116:117" ht="15">
      <c r="DL2031" s="8"/>
      <c r="DM2031" s="9"/>
    </row>
    <row r="2032" spans="116:117" ht="15">
      <c r="DL2032" s="8"/>
      <c r="DM2032" s="9"/>
    </row>
    <row r="2033" spans="116:117" ht="15">
      <c r="DL2033" s="8"/>
      <c r="DM2033" s="9"/>
    </row>
    <row r="2034" spans="116:117" ht="15">
      <c r="DL2034" s="8"/>
      <c r="DM2034" s="9"/>
    </row>
    <row r="2035" spans="116:117" ht="15">
      <c r="DL2035" s="8"/>
      <c r="DM2035" s="9"/>
    </row>
    <row r="2036" spans="116:117" ht="15">
      <c r="DL2036" s="8"/>
      <c r="DM2036" s="9"/>
    </row>
    <row r="2037" spans="116:117" ht="15">
      <c r="DL2037" s="8"/>
      <c r="DM2037" s="9"/>
    </row>
    <row r="2038" spans="116:117" ht="15">
      <c r="DL2038" s="8"/>
      <c r="DM2038" s="9"/>
    </row>
    <row r="2039" spans="116:117" ht="15">
      <c r="DL2039" s="8"/>
      <c r="DM2039" s="9"/>
    </row>
    <row r="2040" spans="116:117" ht="15">
      <c r="DL2040" s="8"/>
      <c r="DM2040" s="9"/>
    </row>
    <row r="2041" spans="116:117" ht="15">
      <c r="DL2041" s="8"/>
      <c r="DM2041" s="9"/>
    </row>
    <row r="2042" spans="116:117" ht="15">
      <c r="DL2042" s="8"/>
      <c r="DM2042" s="9"/>
    </row>
    <row r="2043" spans="116:117" ht="15">
      <c r="DL2043" s="8"/>
      <c r="DM2043" s="9"/>
    </row>
    <row r="2044" spans="116:117" ht="15">
      <c r="DL2044" s="8"/>
      <c r="DM2044" s="9"/>
    </row>
    <row r="2045" spans="116:117" ht="15">
      <c r="DL2045" s="8"/>
      <c r="DM2045" s="9"/>
    </row>
    <row r="2046" spans="116:117" ht="15">
      <c r="DL2046" s="8"/>
      <c r="DM2046" s="9"/>
    </row>
    <row r="2047" spans="116:117" ht="15">
      <c r="DL2047" s="8"/>
      <c r="DM2047" s="9"/>
    </row>
    <row r="2048" spans="116:117" ht="15">
      <c r="DL2048" s="8"/>
      <c r="DM2048" s="9"/>
    </row>
    <row r="2049" spans="116:117" ht="15">
      <c r="DL2049" s="8"/>
      <c r="DM2049" s="9"/>
    </row>
    <row r="2050" spans="116:117" ht="15">
      <c r="DL2050" s="8"/>
      <c r="DM2050" s="9"/>
    </row>
    <row r="2051" spans="116:117" ht="15">
      <c r="DL2051" s="8"/>
      <c r="DM2051" s="9"/>
    </row>
    <row r="2052" spans="116:117" ht="15">
      <c r="DL2052" s="8"/>
      <c r="DM2052" s="9"/>
    </row>
    <row r="2053" spans="116:117" ht="15">
      <c r="DL2053" s="8"/>
      <c r="DM2053" s="9"/>
    </row>
    <row r="2054" spans="116:117" ht="15">
      <c r="DL2054" s="8"/>
      <c r="DM2054" s="9"/>
    </row>
    <row r="2055" spans="116:117" ht="15">
      <c r="DL2055" s="8"/>
      <c r="DM2055" s="9"/>
    </row>
    <row r="2056" spans="116:117" ht="15">
      <c r="DL2056" s="8"/>
      <c r="DM2056" s="9"/>
    </row>
    <row r="2057" spans="116:117" ht="15">
      <c r="DL2057" s="8"/>
      <c r="DM2057" s="9"/>
    </row>
    <row r="2058" spans="116:117" ht="15">
      <c r="DL2058" s="8"/>
      <c r="DM2058" s="9"/>
    </row>
    <row r="2059" spans="116:117" ht="15">
      <c r="DL2059" s="8"/>
      <c r="DM2059" s="9"/>
    </row>
    <row r="2060" spans="116:117" ht="15">
      <c r="DL2060" s="8"/>
      <c r="DM2060" s="9"/>
    </row>
    <row r="2061" spans="116:117" ht="15">
      <c r="DL2061" s="8"/>
      <c r="DM2061" s="9"/>
    </row>
    <row r="2062" spans="116:117" ht="15">
      <c r="DL2062" s="8"/>
      <c r="DM2062" s="9"/>
    </row>
    <row r="2063" spans="116:117" ht="15">
      <c r="DL2063" s="8"/>
      <c r="DM2063" s="9"/>
    </row>
    <row r="2064" spans="116:117" ht="15">
      <c r="DL2064" s="8"/>
      <c r="DM2064" s="9"/>
    </row>
    <row r="2065" spans="116:117" ht="15">
      <c r="DL2065" s="8"/>
      <c r="DM2065" s="9"/>
    </row>
    <row r="2066" spans="116:117" ht="15">
      <c r="DL2066" s="8"/>
      <c r="DM2066" s="9"/>
    </row>
    <row r="2067" spans="116:117" ht="15">
      <c r="DL2067" s="8"/>
      <c r="DM2067" s="9"/>
    </row>
    <row r="2068" spans="116:117" ht="15">
      <c r="DL2068" s="8"/>
      <c r="DM2068" s="9"/>
    </row>
    <row r="2069" spans="116:117" ht="15">
      <c r="DL2069" s="8"/>
      <c r="DM2069" s="9"/>
    </row>
    <row r="2070" spans="116:117" ht="15">
      <c r="DL2070" s="8"/>
      <c r="DM2070" s="9"/>
    </row>
    <row r="2071" spans="116:117" ht="15">
      <c r="DL2071" s="8"/>
      <c r="DM2071" s="9"/>
    </row>
    <row r="2072" spans="116:117" ht="15">
      <c r="DL2072" s="8"/>
      <c r="DM2072" s="9"/>
    </row>
    <row r="2073" spans="116:117" ht="15">
      <c r="DL2073" s="8"/>
      <c r="DM2073" s="9"/>
    </row>
    <row r="2074" spans="116:117" ht="15">
      <c r="DL2074" s="8"/>
      <c r="DM2074" s="9"/>
    </row>
    <row r="2075" spans="116:117" ht="15">
      <c r="DL2075" s="8"/>
      <c r="DM2075" s="9"/>
    </row>
    <row r="2076" spans="116:117" ht="15">
      <c r="DL2076" s="8"/>
      <c r="DM2076" s="9"/>
    </row>
    <row r="2077" spans="116:117" ht="15">
      <c r="DL2077" s="8"/>
      <c r="DM2077" s="9"/>
    </row>
    <row r="2078" spans="116:117" ht="15">
      <c r="DL2078" s="8"/>
      <c r="DM2078" s="9"/>
    </row>
    <row r="2079" spans="116:117" ht="15">
      <c r="DL2079" s="8"/>
      <c r="DM2079" s="9"/>
    </row>
    <row r="2080" spans="116:117" ht="15">
      <c r="DL2080" s="8"/>
      <c r="DM2080" s="9"/>
    </row>
    <row r="2081" spans="116:117" ht="15">
      <c r="DL2081" s="8"/>
      <c r="DM2081" s="9"/>
    </row>
    <row r="2082" spans="116:117" ht="15">
      <c r="DL2082" s="8"/>
      <c r="DM2082" s="9"/>
    </row>
    <row r="2083" spans="116:117" ht="15">
      <c r="DL2083" s="8"/>
      <c r="DM2083" s="9"/>
    </row>
    <row r="2084" spans="116:117" ht="15">
      <c r="DL2084" s="8"/>
      <c r="DM2084" s="9"/>
    </row>
    <row r="2085" spans="116:117" ht="15">
      <c r="DL2085" s="8"/>
      <c r="DM2085" s="9"/>
    </row>
    <row r="2086" spans="116:117" ht="15">
      <c r="DL2086" s="8"/>
      <c r="DM2086" s="9"/>
    </row>
    <row r="2087" spans="116:117" ht="15">
      <c r="DL2087" s="8"/>
      <c r="DM2087" s="9"/>
    </row>
    <row r="2088" spans="116:117" ht="15">
      <c r="DL2088" s="8"/>
      <c r="DM2088" s="9"/>
    </row>
    <row r="2089" spans="116:117" ht="15">
      <c r="DL2089" s="8"/>
      <c r="DM2089" s="9"/>
    </row>
    <row r="2090" spans="116:117" ht="15">
      <c r="DL2090" s="8"/>
      <c r="DM2090" s="9"/>
    </row>
    <row r="2091" spans="116:117" ht="15">
      <c r="DL2091" s="8"/>
      <c r="DM2091" s="9"/>
    </row>
    <row r="2092" spans="116:117" ht="15">
      <c r="DL2092" s="8"/>
      <c r="DM2092" s="9"/>
    </row>
    <row r="2093" spans="116:117" ht="15">
      <c r="DL2093" s="8"/>
      <c r="DM2093" s="9"/>
    </row>
    <row r="2094" spans="116:117" ht="15">
      <c r="DL2094" s="8"/>
      <c r="DM2094" s="9"/>
    </row>
    <row r="2095" spans="116:117" ht="15">
      <c r="DL2095" s="8"/>
      <c r="DM2095" s="9"/>
    </row>
    <row r="2096" spans="116:117" ht="15">
      <c r="DL2096" s="8"/>
      <c r="DM2096" s="9"/>
    </row>
    <row r="2097" spans="116:117" ht="15">
      <c r="DL2097" s="8"/>
      <c r="DM2097" s="9"/>
    </row>
    <row r="2098" spans="116:117" ht="15">
      <c r="DL2098" s="8"/>
      <c r="DM2098" s="9"/>
    </row>
    <row r="2099" spans="116:117" ht="15">
      <c r="DL2099" s="8"/>
      <c r="DM2099" s="9"/>
    </row>
    <row r="2100" spans="116:117" ht="15">
      <c r="DL2100" s="8"/>
      <c r="DM2100" s="9"/>
    </row>
    <row r="2101" spans="116:117" ht="15">
      <c r="DL2101" s="8"/>
      <c r="DM2101" s="9"/>
    </row>
    <row r="2102" spans="116:117" ht="15">
      <c r="DL2102" s="8"/>
      <c r="DM2102" s="9"/>
    </row>
    <row r="2103" spans="116:117" ht="15">
      <c r="DL2103" s="8"/>
      <c r="DM2103" s="9"/>
    </row>
    <row r="2104" spans="116:117" ht="15">
      <c r="DL2104" s="8"/>
      <c r="DM2104" s="9"/>
    </row>
    <row r="2105" spans="116:117" ht="15">
      <c r="DL2105" s="8"/>
      <c r="DM2105" s="9"/>
    </row>
    <row r="2106" spans="116:117" ht="15">
      <c r="DL2106" s="8"/>
      <c r="DM2106" s="9"/>
    </row>
    <row r="2107" spans="116:117" ht="15">
      <c r="DL2107" s="8"/>
      <c r="DM2107" s="9"/>
    </row>
    <row r="2108" spans="116:117" ht="15">
      <c r="DL2108" s="8"/>
      <c r="DM2108" s="9"/>
    </row>
    <row r="2109" spans="116:117" ht="15">
      <c r="DL2109" s="8"/>
      <c r="DM2109" s="9"/>
    </row>
    <row r="2110" spans="116:117" ht="15">
      <c r="DL2110" s="8"/>
      <c r="DM2110" s="9"/>
    </row>
    <row r="2111" spans="116:117" ht="15">
      <c r="DL2111" s="8"/>
      <c r="DM2111" s="9"/>
    </row>
    <row r="2112" spans="116:117" ht="15">
      <c r="DL2112" s="8"/>
      <c r="DM2112" s="9"/>
    </row>
    <row r="2113" spans="116:117" ht="15">
      <c r="DL2113" s="8"/>
      <c r="DM2113" s="9"/>
    </row>
    <row r="2114" spans="116:117" ht="15">
      <c r="DL2114" s="8"/>
      <c r="DM2114" s="9"/>
    </row>
    <row r="2115" spans="116:117" ht="15">
      <c r="DL2115" s="8"/>
      <c r="DM2115" s="9"/>
    </row>
    <row r="2116" spans="116:117" ht="15">
      <c r="DL2116" s="8"/>
      <c r="DM2116" s="9"/>
    </row>
    <row r="2117" spans="116:117" ht="15">
      <c r="DL2117" s="8"/>
      <c r="DM2117" s="9"/>
    </row>
    <row r="2118" spans="116:117" ht="15">
      <c r="DL2118" s="8"/>
      <c r="DM2118" s="9"/>
    </row>
    <row r="2119" spans="116:117" ht="15">
      <c r="DL2119" s="8"/>
      <c r="DM2119" s="9"/>
    </row>
    <row r="2120" spans="116:117" ht="15">
      <c r="DL2120" s="8"/>
      <c r="DM2120" s="9"/>
    </row>
    <row r="2121" spans="116:117" ht="15">
      <c r="DL2121" s="8"/>
      <c r="DM2121" s="9"/>
    </row>
    <row r="2122" spans="116:117" ht="15">
      <c r="DL2122" s="8"/>
      <c r="DM2122" s="9"/>
    </row>
    <row r="2123" spans="116:117" ht="15">
      <c r="DL2123" s="8"/>
      <c r="DM2123" s="9"/>
    </row>
    <row r="2124" spans="116:117" ht="15">
      <c r="DL2124" s="8"/>
      <c r="DM2124" s="9"/>
    </row>
    <row r="2125" spans="116:117" ht="15">
      <c r="DL2125" s="8"/>
      <c r="DM2125" s="9"/>
    </row>
    <row r="2126" spans="116:117" ht="15">
      <c r="DL2126" s="8"/>
      <c r="DM2126" s="9"/>
    </row>
    <row r="2127" spans="116:117" ht="15">
      <c r="DL2127" s="8"/>
      <c r="DM2127" s="9"/>
    </row>
    <row r="2128" spans="116:117" ht="15">
      <c r="DL2128" s="8"/>
      <c r="DM2128" s="9"/>
    </row>
    <row r="2129" spans="116:117" ht="15">
      <c r="DL2129" s="8"/>
      <c r="DM2129" s="9"/>
    </row>
    <row r="2130" spans="116:117" ht="15">
      <c r="DL2130" s="8"/>
      <c r="DM2130" s="9"/>
    </row>
    <row r="2131" spans="116:117" ht="15">
      <c r="DL2131" s="8"/>
      <c r="DM2131" s="9"/>
    </row>
    <row r="2132" spans="116:117" ht="15">
      <c r="DL2132" s="8"/>
      <c r="DM2132" s="9"/>
    </row>
    <row r="2133" spans="116:117" ht="15">
      <c r="DL2133" s="8"/>
      <c r="DM2133" s="9"/>
    </row>
    <row r="2134" spans="116:117" ht="15">
      <c r="DL2134" s="8"/>
      <c r="DM2134" s="9"/>
    </row>
    <row r="2135" spans="116:117" ht="15">
      <c r="DL2135" s="8"/>
      <c r="DM2135" s="9"/>
    </row>
    <row r="2136" spans="116:117" ht="15">
      <c r="DL2136" s="8"/>
      <c r="DM2136" s="9"/>
    </row>
    <row r="2137" spans="116:117" ht="15">
      <c r="DL2137" s="8"/>
      <c r="DM2137" s="9"/>
    </row>
    <row r="2138" spans="116:117" ht="15">
      <c r="DL2138" s="8"/>
      <c r="DM2138" s="9"/>
    </row>
    <row r="2139" spans="116:117" ht="15">
      <c r="DL2139" s="8"/>
      <c r="DM2139" s="9"/>
    </row>
    <row r="2140" spans="116:117" ht="15">
      <c r="DL2140" s="8"/>
      <c r="DM2140" s="9"/>
    </row>
    <row r="2141" spans="116:117" ht="15">
      <c r="DL2141" s="8"/>
      <c r="DM2141" s="9"/>
    </row>
    <row r="2142" spans="116:117" ht="15">
      <c r="DL2142" s="8"/>
      <c r="DM2142" s="9"/>
    </row>
    <row r="2143" spans="116:117" ht="15">
      <c r="DL2143" s="8"/>
      <c r="DM2143" s="9"/>
    </row>
    <row r="2144" spans="116:117" ht="15">
      <c r="DL2144" s="8"/>
      <c r="DM2144" s="9"/>
    </row>
    <row r="2145" spans="116:117" ht="15">
      <c r="DL2145" s="8"/>
      <c r="DM2145" s="9"/>
    </row>
    <row r="2146" spans="116:117" ht="15">
      <c r="DL2146" s="8"/>
      <c r="DM2146" s="9"/>
    </row>
    <row r="2147" spans="116:117" ht="15">
      <c r="DL2147" s="8"/>
      <c r="DM2147" s="9"/>
    </row>
    <row r="2148" spans="116:117" ht="15">
      <c r="DL2148" s="8"/>
      <c r="DM2148" s="9"/>
    </row>
    <row r="2149" spans="116:117" ht="15">
      <c r="DL2149" s="8"/>
      <c r="DM2149" s="9"/>
    </row>
    <row r="2150" spans="116:117" ht="15">
      <c r="DL2150" s="8"/>
      <c r="DM2150" s="9"/>
    </row>
    <row r="2151" spans="116:117" ht="15">
      <c r="DL2151" s="8"/>
      <c r="DM2151" s="9"/>
    </row>
    <row r="2152" spans="116:117" ht="15">
      <c r="DL2152" s="8"/>
      <c r="DM2152" s="9"/>
    </row>
    <row r="2153" spans="116:117" ht="15">
      <c r="DL2153" s="8"/>
      <c r="DM2153" s="9"/>
    </row>
    <row r="2154" spans="116:117" ht="15">
      <c r="DL2154" s="8"/>
      <c r="DM2154" s="9"/>
    </row>
    <row r="2155" spans="116:117" ht="15">
      <c r="DL2155" s="8"/>
      <c r="DM2155" s="9"/>
    </row>
    <row r="2156" spans="116:117" ht="15">
      <c r="DL2156" s="8"/>
      <c r="DM2156" s="9"/>
    </row>
    <row r="2157" spans="116:117" ht="15">
      <c r="DL2157" s="8"/>
      <c r="DM2157" s="9"/>
    </row>
    <row r="2158" spans="116:117" ht="15">
      <c r="DL2158" s="8"/>
      <c r="DM2158" s="9"/>
    </row>
    <row r="2159" spans="116:117" ht="15">
      <c r="DL2159" s="8"/>
      <c r="DM2159" s="9"/>
    </row>
    <row r="2160" spans="116:117" ht="15">
      <c r="DL2160" s="8"/>
      <c r="DM2160" s="9"/>
    </row>
    <row r="2161" spans="116:117" ht="15">
      <c r="DL2161" s="8"/>
      <c r="DM2161" s="9"/>
    </row>
    <row r="2162" spans="116:117" ht="15">
      <c r="DL2162" s="8"/>
      <c r="DM2162" s="9"/>
    </row>
    <row r="2163" spans="116:117" ht="15">
      <c r="DL2163" s="8"/>
      <c r="DM2163" s="9"/>
    </row>
    <row r="2164" spans="116:117" ht="15">
      <c r="DL2164" s="8"/>
      <c r="DM2164" s="9"/>
    </row>
    <row r="2165" spans="116:117" ht="15">
      <c r="DL2165" s="8"/>
      <c r="DM2165" s="9"/>
    </row>
    <row r="2166" spans="116:117" ht="15">
      <c r="DL2166" s="8"/>
      <c r="DM2166" s="9"/>
    </row>
    <row r="2167" spans="116:117" ht="15">
      <c r="DL2167" s="8"/>
      <c r="DM2167" s="9"/>
    </row>
    <row r="2168" spans="116:117" ht="15">
      <c r="DL2168" s="8"/>
      <c r="DM2168" s="9"/>
    </row>
    <row r="2169" spans="116:117" ht="15">
      <c r="DL2169" s="8"/>
      <c r="DM2169" s="9"/>
    </row>
    <row r="2170" spans="116:117" ht="15">
      <c r="DL2170" s="8"/>
      <c r="DM2170" s="9"/>
    </row>
    <row r="2171" spans="116:117" ht="15">
      <c r="DL2171" s="8"/>
      <c r="DM2171" s="9"/>
    </row>
    <row r="2172" spans="116:117" ht="15">
      <c r="DL2172" s="8"/>
      <c r="DM2172" s="9"/>
    </row>
    <row r="2173" spans="116:117" ht="15">
      <c r="DL2173" s="8"/>
      <c r="DM2173" s="9"/>
    </row>
    <row r="2174" spans="116:117" ht="15">
      <c r="DL2174" s="8"/>
      <c r="DM2174" s="9"/>
    </row>
    <row r="2175" spans="116:117" ht="15">
      <c r="DL2175" s="8"/>
      <c r="DM2175" s="9"/>
    </row>
    <row r="2176" spans="116:117" ht="15">
      <c r="DL2176" s="8"/>
      <c r="DM2176" s="9"/>
    </row>
    <row r="2177" spans="116:117" ht="15">
      <c r="DL2177" s="8"/>
      <c r="DM2177" s="9"/>
    </row>
    <row r="2178" spans="116:117" ht="15">
      <c r="DL2178" s="8"/>
      <c r="DM2178" s="9"/>
    </row>
    <row r="2179" spans="116:117" ht="15">
      <c r="DL2179" s="8"/>
      <c r="DM2179" s="9"/>
    </row>
    <row r="2180" spans="116:117" ht="15">
      <c r="DL2180" s="8"/>
      <c r="DM2180" s="9"/>
    </row>
    <row r="2181" spans="116:117" ht="15">
      <c r="DL2181" s="8"/>
      <c r="DM2181" s="9"/>
    </row>
    <row r="2182" spans="116:117" ht="15">
      <c r="DL2182" s="8"/>
      <c r="DM2182" s="9"/>
    </row>
    <row r="2183" spans="116:117" ht="15">
      <c r="DL2183" s="8"/>
      <c r="DM2183" s="9"/>
    </row>
    <row r="2184" spans="116:117" ht="15">
      <c r="DL2184" s="8"/>
      <c r="DM2184" s="9"/>
    </row>
    <row r="2185" spans="116:117" ht="15">
      <c r="DL2185" s="8"/>
      <c r="DM2185" s="9"/>
    </row>
    <row r="2186" spans="116:117" ht="15">
      <c r="DL2186" s="8"/>
      <c r="DM2186" s="9"/>
    </row>
    <row r="2187" spans="116:117" ht="15">
      <c r="DL2187" s="8"/>
      <c r="DM2187" s="9"/>
    </row>
    <row r="2188" spans="116:117" ht="15">
      <c r="DL2188" s="8"/>
      <c r="DM2188" s="9"/>
    </row>
    <row r="2189" spans="116:117" ht="15">
      <c r="DL2189" s="8"/>
      <c r="DM2189" s="9"/>
    </row>
    <row r="2190" spans="116:117" ht="15">
      <c r="DL2190" s="8"/>
      <c r="DM2190" s="9"/>
    </row>
    <row r="2191" spans="116:117" ht="15">
      <c r="DL2191" s="8"/>
      <c r="DM2191" s="9"/>
    </row>
    <row r="2192" spans="116:117" ht="15">
      <c r="DL2192" s="8"/>
      <c r="DM2192" s="9"/>
    </row>
    <row r="2193" spans="116:117" ht="15">
      <c r="DL2193" s="8"/>
      <c r="DM2193" s="9"/>
    </row>
    <row r="2194" spans="116:117" ht="15">
      <c r="DL2194" s="8"/>
      <c r="DM2194" s="9"/>
    </row>
    <row r="2195" spans="116:117" ht="15">
      <c r="DL2195" s="8"/>
      <c r="DM2195" s="9"/>
    </row>
    <row r="2196" spans="116:117" ht="15">
      <c r="DL2196" s="8"/>
      <c r="DM2196" s="9"/>
    </row>
    <row r="2197" spans="116:117" ht="15">
      <c r="DL2197" s="8"/>
      <c r="DM2197" s="9"/>
    </row>
    <row r="2198" spans="116:117" ht="15">
      <c r="DL2198" s="8"/>
      <c r="DM2198" s="9"/>
    </row>
    <row r="2199" spans="116:117" ht="15">
      <c r="DL2199" s="8"/>
      <c r="DM2199" s="9"/>
    </row>
    <row r="2200" spans="116:117" ht="15">
      <c r="DL2200" s="8"/>
      <c r="DM2200" s="9"/>
    </row>
    <row r="2201" spans="116:117" ht="15">
      <c r="DL2201" s="8"/>
      <c r="DM2201" s="9"/>
    </row>
    <row r="2202" spans="116:117" ht="15">
      <c r="DL2202" s="8"/>
      <c r="DM2202" s="9"/>
    </row>
    <row r="2203" spans="116:117" ht="15">
      <c r="DL2203" s="8"/>
      <c r="DM2203" s="9"/>
    </row>
    <row r="2204" spans="116:117" ht="15">
      <c r="DL2204" s="8"/>
      <c r="DM2204" s="9"/>
    </row>
    <row r="2205" spans="116:117" ht="15">
      <c r="DL2205" s="8"/>
      <c r="DM2205" s="9"/>
    </row>
    <row r="2206" spans="116:117" ht="15">
      <c r="DL2206" s="8"/>
      <c r="DM2206" s="9"/>
    </row>
    <row r="2207" spans="116:117" ht="15">
      <c r="DL2207" s="8"/>
      <c r="DM2207" s="9"/>
    </row>
    <row r="2208" spans="116:117" ht="15">
      <c r="DL2208" s="8"/>
      <c r="DM2208" s="9"/>
    </row>
    <row r="2209" spans="116:117" ht="15">
      <c r="DL2209" s="8"/>
      <c r="DM2209" s="9"/>
    </row>
    <row r="2210" spans="116:117" ht="15">
      <c r="DL2210" s="8"/>
      <c r="DM2210" s="9"/>
    </row>
    <row r="2211" spans="116:117" ht="15">
      <c r="DL2211" s="8"/>
      <c r="DM2211" s="9"/>
    </row>
    <row r="2212" spans="116:117" ht="15">
      <c r="DL2212" s="8"/>
      <c r="DM2212" s="9"/>
    </row>
    <row r="2213" spans="116:117" ht="15">
      <c r="DL2213" s="8"/>
      <c r="DM2213" s="9"/>
    </row>
    <row r="2214" spans="116:117" ht="15">
      <c r="DL2214" s="8"/>
      <c r="DM2214" s="9"/>
    </row>
    <row r="2215" spans="116:117" ht="15">
      <c r="DL2215" s="8"/>
      <c r="DM2215" s="9"/>
    </row>
    <row r="2216" spans="116:117" ht="15">
      <c r="DL2216" s="8"/>
      <c r="DM2216" s="9"/>
    </row>
    <row r="2217" spans="116:117" ht="15">
      <c r="DL2217" s="8"/>
      <c r="DM2217" s="9"/>
    </row>
    <row r="2218" spans="116:117" ht="15">
      <c r="DL2218" s="8"/>
      <c r="DM2218" s="9"/>
    </row>
    <row r="2219" spans="116:117" ht="15">
      <c r="DL2219" s="8"/>
      <c r="DM2219" s="9"/>
    </row>
    <row r="2220" spans="116:117" ht="15">
      <c r="DL2220" s="8"/>
      <c r="DM2220" s="9"/>
    </row>
    <row r="2221" spans="116:117" ht="15">
      <c r="DL2221" s="8"/>
      <c r="DM2221" s="9"/>
    </row>
    <row r="2222" spans="116:117" ht="15">
      <c r="DL2222" s="8"/>
      <c r="DM2222" s="9"/>
    </row>
    <row r="2223" spans="116:117" ht="15">
      <c r="DL2223" s="8"/>
      <c r="DM2223" s="9"/>
    </row>
    <row r="2224" spans="116:117" ht="15">
      <c r="DL2224" s="8"/>
      <c r="DM2224" s="9"/>
    </row>
    <row r="2225" spans="116:117" ht="15">
      <c r="DL2225" s="8"/>
      <c r="DM2225" s="9"/>
    </row>
    <row r="2226" spans="116:117" ht="15">
      <c r="DL2226" s="8"/>
      <c r="DM2226" s="9"/>
    </row>
    <row r="2227" spans="116:117" ht="15">
      <c r="DL2227" s="8"/>
      <c r="DM2227" s="9"/>
    </row>
    <row r="2228" spans="116:117" ht="15">
      <c r="DL2228" s="8"/>
      <c r="DM2228" s="9"/>
    </row>
    <row r="2229" spans="116:117" ht="15">
      <c r="DL2229" s="8"/>
      <c r="DM2229" s="9"/>
    </row>
    <row r="2230" spans="116:117" ht="15">
      <c r="DL2230" s="8"/>
      <c r="DM2230" s="9"/>
    </row>
    <row r="2231" spans="116:117" ht="15">
      <c r="DL2231" s="8"/>
      <c r="DM2231" s="9"/>
    </row>
    <row r="2232" spans="116:117" ht="15">
      <c r="DL2232" s="8"/>
      <c r="DM2232" s="9"/>
    </row>
    <row r="2233" spans="116:117" ht="15">
      <c r="DL2233" s="8"/>
      <c r="DM2233" s="9"/>
    </row>
    <row r="2234" spans="116:117" ht="15">
      <c r="DL2234" s="8"/>
      <c r="DM2234" s="9"/>
    </row>
    <row r="2235" spans="116:117" ht="15">
      <c r="DL2235" s="8"/>
      <c r="DM2235" s="9"/>
    </row>
    <row r="2236" spans="116:117" ht="15">
      <c r="DL2236" s="8"/>
      <c r="DM2236" s="9"/>
    </row>
    <row r="2237" spans="116:117" ht="15">
      <c r="DL2237" s="8"/>
      <c r="DM2237" s="9"/>
    </row>
    <row r="2238" spans="116:117" ht="15">
      <c r="DL2238" s="8"/>
      <c r="DM2238" s="9"/>
    </row>
    <row r="2239" spans="116:117" ht="15">
      <c r="DL2239" s="8"/>
      <c r="DM2239" s="9"/>
    </row>
    <row r="2240" spans="116:117" ht="15">
      <c r="DL2240" s="8"/>
      <c r="DM2240" s="9"/>
    </row>
    <row r="2241" spans="116:117" ht="15">
      <c r="DL2241" s="8"/>
      <c r="DM2241" s="9"/>
    </row>
    <row r="2242" spans="116:117" ht="15">
      <c r="DL2242" s="8"/>
      <c r="DM2242" s="9"/>
    </row>
    <row r="2243" spans="116:117" ht="15">
      <c r="DL2243" s="8"/>
      <c r="DM2243" s="9"/>
    </row>
    <row r="2244" spans="116:117" ht="15">
      <c r="DL2244" s="8"/>
      <c r="DM2244" s="9"/>
    </row>
    <row r="2245" spans="116:117" ht="15">
      <c r="DL2245" s="8"/>
      <c r="DM2245" s="9"/>
    </row>
    <row r="2246" spans="116:117" ht="15">
      <c r="DL2246" s="8"/>
      <c r="DM2246" s="9"/>
    </row>
    <row r="2247" spans="116:117" ht="15">
      <c r="DL2247" s="8"/>
      <c r="DM2247" s="9"/>
    </row>
    <row r="2248" spans="116:117" ht="15">
      <c r="DL2248" s="8"/>
      <c r="DM2248" s="9"/>
    </row>
    <row r="2249" spans="116:117" ht="15">
      <c r="DL2249" s="8"/>
      <c r="DM2249" s="9"/>
    </row>
    <row r="2250" spans="116:117" ht="15">
      <c r="DL2250" s="8"/>
      <c r="DM2250" s="9"/>
    </row>
    <row r="2251" spans="116:117" ht="15">
      <c r="DL2251" s="8"/>
      <c r="DM2251" s="9"/>
    </row>
    <row r="2252" spans="116:117" ht="15">
      <c r="DL2252" s="8"/>
      <c r="DM2252" s="9"/>
    </row>
    <row r="2253" spans="116:117" ht="15">
      <c r="DL2253" s="8"/>
      <c r="DM2253" s="9"/>
    </row>
    <row r="2254" spans="116:117" ht="15">
      <c r="DL2254" s="8"/>
      <c r="DM2254" s="9"/>
    </row>
    <row r="2255" spans="116:117" ht="15">
      <c r="DL2255" s="8"/>
      <c r="DM2255" s="9"/>
    </row>
    <row r="2256" spans="116:117" ht="15">
      <c r="DL2256" s="8"/>
      <c r="DM2256" s="9"/>
    </row>
    <row r="2257" spans="116:117" ht="15">
      <c r="DL2257" s="8"/>
      <c r="DM2257" s="9"/>
    </row>
    <row r="2258" spans="116:117" ht="15">
      <c r="DL2258" s="8"/>
      <c r="DM2258" s="9"/>
    </row>
    <row r="2259" spans="116:117" ht="15">
      <c r="DL2259" s="8"/>
      <c r="DM2259" s="9"/>
    </row>
    <row r="2260" spans="116:117" ht="15">
      <c r="DL2260" s="8"/>
      <c r="DM2260" s="9"/>
    </row>
    <row r="2261" spans="116:117" ht="15">
      <c r="DL2261" s="8"/>
      <c r="DM2261" s="9"/>
    </row>
    <row r="2262" spans="116:117" ht="15">
      <c r="DL2262" s="8"/>
      <c r="DM2262" s="9"/>
    </row>
    <row r="2263" spans="116:117" ht="15">
      <c r="DL2263" s="8"/>
      <c r="DM2263" s="9"/>
    </row>
    <row r="2264" spans="116:117" ht="15">
      <c r="DL2264" s="8"/>
      <c r="DM2264" s="9"/>
    </row>
    <row r="2265" spans="116:117" ht="15">
      <c r="DL2265" s="8"/>
      <c r="DM2265" s="9"/>
    </row>
    <row r="2266" spans="116:117" ht="15">
      <c r="DL2266" s="8"/>
      <c r="DM2266" s="9"/>
    </row>
    <row r="2267" spans="116:117" ht="15">
      <c r="DL2267" s="8"/>
      <c r="DM2267" s="9"/>
    </row>
    <row r="2268" spans="116:117" ht="15">
      <c r="DL2268" s="8"/>
      <c r="DM2268" s="9"/>
    </row>
    <row r="2269" spans="116:117" ht="15">
      <c r="DL2269" s="8"/>
      <c r="DM2269" s="9"/>
    </row>
    <row r="2270" spans="116:117" ht="15">
      <c r="DL2270" s="8"/>
      <c r="DM2270" s="9"/>
    </row>
    <row r="2271" spans="116:117" ht="15">
      <c r="DL2271" s="8"/>
      <c r="DM2271" s="9"/>
    </row>
    <row r="2272" spans="116:117" ht="15">
      <c r="DL2272" s="8"/>
      <c r="DM2272" s="9"/>
    </row>
    <row r="2273" spans="116:117" ht="15">
      <c r="DL2273" s="8"/>
      <c r="DM2273" s="9"/>
    </row>
    <row r="2274" spans="116:117" ht="15">
      <c r="DL2274" s="8"/>
      <c r="DM2274" s="9"/>
    </row>
    <row r="2275" spans="116:117" ht="15">
      <c r="DL2275" s="8"/>
      <c r="DM2275" s="9"/>
    </row>
    <row r="2276" spans="116:117" ht="15">
      <c r="DL2276" s="8"/>
      <c r="DM2276" s="9"/>
    </row>
    <row r="2277" spans="116:117" ht="15">
      <c r="DL2277" s="8"/>
      <c r="DM2277" s="9"/>
    </row>
    <row r="2278" spans="116:117" ht="15">
      <c r="DL2278" s="8"/>
      <c r="DM2278" s="9"/>
    </row>
    <row r="2279" spans="116:117" ht="15">
      <c r="DL2279" s="8"/>
      <c r="DM2279" s="9"/>
    </row>
    <row r="2280" spans="116:117" ht="15">
      <c r="DL2280" s="8"/>
      <c r="DM2280" s="9"/>
    </row>
    <row r="2281" spans="116:117" ht="15">
      <c r="DL2281" s="8"/>
      <c r="DM2281" s="9"/>
    </row>
    <row r="2282" spans="116:117" ht="15">
      <c r="DL2282" s="8"/>
      <c r="DM2282" s="9"/>
    </row>
    <row r="2283" spans="116:117" ht="15">
      <c r="DL2283" s="8"/>
      <c r="DM2283" s="9"/>
    </row>
    <row r="2284" spans="116:117" ht="15">
      <c r="DL2284" s="8"/>
      <c r="DM2284" s="9"/>
    </row>
    <row r="2285" spans="116:117" ht="15">
      <c r="DL2285" s="8"/>
      <c r="DM2285" s="9"/>
    </row>
    <row r="2286" spans="116:117" ht="15">
      <c r="DL2286" s="8"/>
      <c r="DM2286" s="9"/>
    </row>
    <row r="2287" spans="116:117" ht="15">
      <c r="DL2287" s="8"/>
      <c r="DM2287" s="9"/>
    </row>
    <row r="2288" spans="116:117" ht="15">
      <c r="DL2288" s="8"/>
      <c r="DM2288" s="9"/>
    </row>
    <row r="2289" spans="116:117" ht="15">
      <c r="DL2289" s="8"/>
      <c r="DM2289" s="9"/>
    </row>
    <row r="2290" spans="116:117" ht="15">
      <c r="DL2290" s="8"/>
      <c r="DM2290" s="9"/>
    </row>
    <row r="2291" spans="116:117" ht="15">
      <c r="DL2291" s="8"/>
      <c r="DM2291" s="9"/>
    </row>
    <row r="2292" spans="116:117" ht="15">
      <c r="DL2292" s="8"/>
      <c r="DM2292" s="9"/>
    </row>
    <row r="2293" spans="116:117" ht="15">
      <c r="DL2293" s="8"/>
      <c r="DM2293" s="9"/>
    </row>
    <row r="2294" spans="116:117" ht="15">
      <c r="DL2294" s="8"/>
      <c r="DM2294" s="9"/>
    </row>
    <row r="2295" spans="116:117" ht="15">
      <c r="DL2295" s="8"/>
      <c r="DM2295" s="9"/>
    </row>
    <row r="2296" spans="116:117" ht="15">
      <c r="DL2296" s="8"/>
      <c r="DM2296" s="9"/>
    </row>
    <row r="2297" spans="116:117" ht="15">
      <c r="DL2297" s="8"/>
      <c r="DM2297" s="9"/>
    </row>
    <row r="2298" spans="116:117" ht="15">
      <c r="DL2298" s="8"/>
      <c r="DM2298" s="9"/>
    </row>
    <row r="2299" spans="116:117" ht="15">
      <c r="DL2299" s="8"/>
      <c r="DM2299" s="9"/>
    </row>
    <row r="2300" spans="116:117" ht="15">
      <c r="DL2300" s="8"/>
      <c r="DM2300" s="9"/>
    </row>
    <row r="2301" spans="116:117" ht="15">
      <c r="DL2301" s="8"/>
      <c r="DM2301" s="9"/>
    </row>
    <row r="2302" spans="116:117" ht="15">
      <c r="DL2302" s="8"/>
      <c r="DM2302" s="9"/>
    </row>
    <row r="2303" spans="116:117" ht="15">
      <c r="DL2303" s="8"/>
      <c r="DM2303" s="9"/>
    </row>
    <row r="2304" spans="116:117" ht="15">
      <c r="DL2304" s="8"/>
      <c r="DM2304" s="9"/>
    </row>
    <row r="2305" spans="116:117" ht="15">
      <c r="DL2305" s="8"/>
      <c r="DM2305" s="9"/>
    </row>
    <row r="2306" spans="116:117" ht="15">
      <c r="DL2306" s="8"/>
      <c r="DM2306" s="9"/>
    </row>
    <row r="2307" spans="116:117" ht="15">
      <c r="DL2307" s="8"/>
      <c r="DM2307" s="9"/>
    </row>
    <row r="2308" spans="116:117" ht="15">
      <c r="DL2308" s="8"/>
      <c r="DM2308" s="9"/>
    </row>
    <row r="2309" spans="116:117" ht="15">
      <c r="DL2309" s="8"/>
      <c r="DM2309" s="9"/>
    </row>
    <row r="2310" spans="116:117" ht="15">
      <c r="DL2310" s="8"/>
      <c r="DM2310" s="9"/>
    </row>
    <row r="2311" spans="116:117" ht="15">
      <c r="DL2311" s="8"/>
      <c r="DM2311" s="9"/>
    </row>
    <row r="2312" spans="116:117" ht="15">
      <c r="DL2312" s="8"/>
      <c r="DM2312" s="9"/>
    </row>
    <row r="2313" spans="116:117" ht="15">
      <c r="DL2313" s="8"/>
      <c r="DM2313" s="9"/>
    </row>
    <row r="2314" spans="116:117" ht="15">
      <c r="DL2314" s="8"/>
      <c r="DM2314" s="9"/>
    </row>
    <row r="2315" spans="116:117" ht="15">
      <c r="DL2315" s="8"/>
      <c r="DM2315" s="9"/>
    </row>
    <row r="2316" spans="116:117" ht="15">
      <c r="DL2316" s="8"/>
      <c r="DM2316" s="9"/>
    </row>
    <row r="2317" spans="116:117" ht="15">
      <c r="DL2317" s="8"/>
      <c r="DM2317" s="9"/>
    </row>
    <row r="2318" spans="116:117" ht="15">
      <c r="DL2318" s="8"/>
      <c r="DM2318" s="9"/>
    </row>
    <row r="2319" spans="116:117" ht="15">
      <c r="DL2319" s="8"/>
      <c r="DM2319" s="9"/>
    </row>
    <row r="2320" spans="116:117" ht="15">
      <c r="DL2320" s="8"/>
      <c r="DM2320" s="9"/>
    </row>
    <row r="2321" spans="116:117" ht="15">
      <c r="DL2321" s="8"/>
      <c r="DM2321" s="9"/>
    </row>
    <row r="2322" spans="116:117" ht="15">
      <c r="DL2322" s="8"/>
      <c r="DM2322" s="9"/>
    </row>
    <row r="2323" spans="116:117" ht="15">
      <c r="DL2323" s="8"/>
      <c r="DM2323" s="9"/>
    </row>
    <row r="2324" spans="116:117" ht="15">
      <c r="DL2324" s="8"/>
      <c r="DM2324" s="9"/>
    </row>
    <row r="2325" spans="116:117" ht="15">
      <c r="DL2325" s="8"/>
      <c r="DM2325" s="9"/>
    </row>
    <row r="2326" spans="116:117" ht="15">
      <c r="DL2326" s="8"/>
      <c r="DM2326" s="9"/>
    </row>
    <row r="2327" spans="116:117" ht="15">
      <c r="DL2327" s="8"/>
      <c r="DM2327" s="9"/>
    </row>
    <row r="2328" spans="116:117" ht="15">
      <c r="DL2328" s="8"/>
      <c r="DM2328" s="9"/>
    </row>
    <row r="2329" spans="116:117" ht="15">
      <c r="DL2329" s="8"/>
      <c r="DM2329" s="9"/>
    </row>
    <row r="2330" spans="116:117" ht="15">
      <c r="DL2330" s="8"/>
      <c r="DM2330" s="9"/>
    </row>
    <row r="2331" spans="116:117" ht="15">
      <c r="DL2331" s="8"/>
      <c r="DM2331" s="9"/>
    </row>
    <row r="2332" spans="116:117" ht="15">
      <c r="DL2332" s="8"/>
      <c r="DM2332" s="9"/>
    </row>
    <row r="2333" spans="116:117" ht="15">
      <c r="DL2333" s="8"/>
      <c r="DM2333" s="9"/>
    </row>
    <row r="2334" spans="116:117" ht="15">
      <c r="DL2334" s="8"/>
      <c r="DM2334" s="9"/>
    </row>
    <row r="2335" spans="116:117" ht="15">
      <c r="DL2335" s="8"/>
      <c r="DM2335" s="9"/>
    </row>
    <row r="2336" spans="116:117" ht="15">
      <c r="DL2336" s="8"/>
      <c r="DM2336" s="9"/>
    </row>
    <row r="2337" spans="116:117" ht="15">
      <c r="DL2337" s="8"/>
      <c r="DM2337" s="9"/>
    </row>
    <row r="2338" spans="116:117" ht="15">
      <c r="DL2338" s="8"/>
      <c r="DM2338" s="9"/>
    </row>
    <row r="2339" spans="116:117" ht="15">
      <c r="DL2339" s="8"/>
      <c r="DM2339" s="9"/>
    </row>
    <row r="2340" spans="116:117" ht="15">
      <c r="DL2340" s="8"/>
      <c r="DM2340" s="9"/>
    </row>
    <row r="2341" spans="116:117" ht="15">
      <c r="DL2341" s="8"/>
      <c r="DM2341" s="9"/>
    </row>
    <row r="2342" spans="116:117" ht="15">
      <c r="DL2342" s="8"/>
      <c r="DM2342" s="9"/>
    </row>
    <row r="2343" spans="116:117" ht="15">
      <c r="DL2343" s="8"/>
      <c r="DM2343" s="9"/>
    </row>
    <row r="2344" spans="116:117" ht="15">
      <c r="DL2344" s="8"/>
      <c r="DM2344" s="9"/>
    </row>
    <row r="2345" spans="116:117" ht="15">
      <c r="DL2345" s="8"/>
      <c r="DM2345" s="9"/>
    </row>
    <row r="2346" spans="116:117" ht="15">
      <c r="DL2346" s="8"/>
      <c r="DM2346" s="9"/>
    </row>
    <row r="2347" spans="116:117" ht="15">
      <c r="DL2347" s="8"/>
      <c r="DM2347" s="9"/>
    </row>
    <row r="2348" spans="116:117" ht="15">
      <c r="DL2348" s="8"/>
      <c r="DM2348" s="9"/>
    </row>
    <row r="2349" spans="116:117" ht="15">
      <c r="DL2349" s="8"/>
      <c r="DM2349" s="9"/>
    </row>
    <row r="2350" spans="116:117" ht="15">
      <c r="DL2350" s="8"/>
      <c r="DM2350" s="9"/>
    </row>
    <row r="2351" spans="116:117" ht="15">
      <c r="DL2351" s="8"/>
      <c r="DM2351" s="9"/>
    </row>
    <row r="2352" spans="116:117" ht="15">
      <c r="DL2352" s="8"/>
      <c r="DM2352" s="9"/>
    </row>
    <row r="2353" spans="116:117" ht="15">
      <c r="DL2353" s="8"/>
      <c r="DM2353" s="9"/>
    </row>
    <row r="2354" spans="116:117" ht="15">
      <c r="DL2354" s="8"/>
      <c r="DM2354" s="9"/>
    </row>
    <row r="2355" spans="116:117" ht="15">
      <c r="DL2355" s="8"/>
      <c r="DM2355" s="9"/>
    </row>
    <row r="2356" spans="116:117" ht="15">
      <c r="DL2356" s="8"/>
      <c r="DM2356" s="9"/>
    </row>
    <row r="2357" spans="116:117" ht="15">
      <c r="DL2357" s="8"/>
      <c r="DM2357" s="9"/>
    </row>
    <row r="2358" spans="116:117" ht="15">
      <c r="DL2358" s="8"/>
      <c r="DM2358" s="9"/>
    </row>
    <row r="2359" spans="116:117" ht="15">
      <c r="DL2359" s="8"/>
      <c r="DM2359" s="9"/>
    </row>
    <row r="2360" spans="116:117" ht="15">
      <c r="DL2360" s="8"/>
      <c r="DM2360" s="9"/>
    </row>
    <row r="2361" spans="116:117" ht="15">
      <c r="DL2361" s="8"/>
      <c r="DM2361" s="9"/>
    </row>
    <row r="2362" spans="116:117" ht="15">
      <c r="DL2362" s="8"/>
      <c r="DM2362" s="9"/>
    </row>
    <row r="2363" spans="116:117" ht="15">
      <c r="DL2363" s="8"/>
      <c r="DM2363" s="9"/>
    </row>
    <row r="2364" spans="116:117" ht="15">
      <c r="DL2364" s="8"/>
      <c r="DM2364" s="9"/>
    </row>
    <row r="2365" spans="116:117" ht="15">
      <c r="DL2365" s="8"/>
      <c r="DM2365" s="9"/>
    </row>
    <row r="2366" spans="116:117" ht="15">
      <c r="DL2366" s="8"/>
      <c r="DM2366" s="9"/>
    </row>
    <row r="2367" spans="116:117" ht="15">
      <c r="DL2367" s="8"/>
      <c r="DM2367" s="9"/>
    </row>
    <row r="2368" spans="116:117" ht="15">
      <c r="DL2368" s="8"/>
      <c r="DM2368" s="9"/>
    </row>
    <row r="2369" spans="116:117" ht="15">
      <c r="DL2369" s="8"/>
      <c r="DM2369" s="9"/>
    </row>
    <row r="2370" spans="116:117" ht="15">
      <c r="DL2370" s="8"/>
      <c r="DM2370" s="9"/>
    </row>
    <row r="2371" spans="116:117" ht="15">
      <c r="DL2371" s="8"/>
      <c r="DM2371" s="9"/>
    </row>
    <row r="2372" spans="116:117" ht="15">
      <c r="DL2372" s="8"/>
      <c r="DM2372" s="9"/>
    </row>
    <row r="2373" spans="116:117" ht="15">
      <c r="DL2373" s="8"/>
      <c r="DM2373" s="9"/>
    </row>
    <row r="2374" spans="116:117" ht="15">
      <c r="DL2374" s="8"/>
      <c r="DM2374" s="9"/>
    </row>
    <row r="2375" spans="116:117" ht="15">
      <c r="DL2375" s="8"/>
      <c r="DM2375" s="9"/>
    </row>
    <row r="2376" spans="116:117" ht="15">
      <c r="DL2376" s="8"/>
      <c r="DM2376" s="9"/>
    </row>
    <row r="2377" spans="116:117" ht="15">
      <c r="DL2377" s="8"/>
      <c r="DM2377" s="9"/>
    </row>
    <row r="2378" spans="116:117" ht="15">
      <c r="DL2378" s="8"/>
      <c r="DM2378" s="9"/>
    </row>
    <row r="2379" spans="116:117" ht="15">
      <c r="DL2379" s="8"/>
      <c r="DM2379" s="9"/>
    </row>
    <row r="2380" spans="116:117" ht="15">
      <c r="DL2380" s="8"/>
      <c r="DM2380" s="9"/>
    </row>
    <row r="2381" spans="116:117" ht="15">
      <c r="DL2381" s="8"/>
      <c r="DM2381" s="9"/>
    </row>
    <row r="2382" spans="116:117" ht="15">
      <c r="DL2382" s="8"/>
      <c r="DM2382" s="9"/>
    </row>
    <row r="2383" spans="116:117" ht="15">
      <c r="DL2383" s="8"/>
      <c r="DM2383" s="9"/>
    </row>
    <row r="2384" spans="116:117" ht="15">
      <c r="DL2384" s="8"/>
      <c r="DM2384" s="9"/>
    </row>
    <row r="2385" spans="116:117" ht="15">
      <c r="DL2385" s="8"/>
      <c r="DM2385" s="9"/>
    </row>
    <row r="2386" spans="116:117" ht="15">
      <c r="DL2386" s="8"/>
      <c r="DM2386" s="9"/>
    </row>
    <row r="2387" spans="116:117" ht="15">
      <c r="DL2387" s="8"/>
      <c r="DM2387" s="9"/>
    </row>
    <row r="2388" spans="116:117" ht="15">
      <c r="DL2388" s="8"/>
      <c r="DM2388" s="9"/>
    </row>
    <row r="2389" spans="116:117" ht="15">
      <c r="DL2389" s="8"/>
      <c r="DM2389" s="9"/>
    </row>
    <row r="2390" spans="116:117" ht="15">
      <c r="DL2390" s="8"/>
      <c r="DM2390" s="9"/>
    </row>
    <row r="2391" spans="116:117" ht="15">
      <c r="DL2391" s="8"/>
      <c r="DM2391" s="9"/>
    </row>
    <row r="2392" spans="116:117" ht="15">
      <c r="DL2392" s="8"/>
      <c r="DM2392" s="9"/>
    </row>
    <row r="2393" spans="116:117" ht="15">
      <c r="DL2393" s="8"/>
      <c r="DM2393" s="9"/>
    </row>
    <row r="2394" spans="116:117" ht="15">
      <c r="DL2394" s="8"/>
      <c r="DM2394" s="9"/>
    </row>
    <row r="2395" spans="116:117" ht="15">
      <c r="DL2395" s="8"/>
      <c r="DM2395" s="9"/>
    </row>
    <row r="2396" spans="116:117" ht="15">
      <c r="DL2396" s="8"/>
      <c r="DM2396" s="9"/>
    </row>
    <row r="2397" spans="116:117" ht="15">
      <c r="DL2397" s="8"/>
      <c r="DM2397" s="9"/>
    </row>
    <row r="2398" spans="116:117" ht="15">
      <c r="DL2398" s="8"/>
      <c r="DM2398" s="9"/>
    </row>
    <row r="2399" spans="116:117" ht="15">
      <c r="DL2399" s="8"/>
      <c r="DM2399" s="9"/>
    </row>
    <row r="2400" spans="116:117" ht="15">
      <c r="DL2400" s="8"/>
      <c r="DM2400" s="9"/>
    </row>
    <row r="2401" spans="116:117" ht="15">
      <c r="DL2401" s="8"/>
      <c r="DM2401" s="9"/>
    </row>
    <row r="2402" spans="116:117" ht="15">
      <c r="DL2402" s="8"/>
      <c r="DM2402" s="9"/>
    </row>
    <row r="2403" spans="116:117" ht="15">
      <c r="DL2403" s="8"/>
      <c r="DM2403" s="9"/>
    </row>
    <row r="2404" spans="116:117" ht="15">
      <c r="DL2404" s="8"/>
      <c r="DM2404" s="9"/>
    </row>
    <row r="2405" spans="116:117" ht="15">
      <c r="DL2405" s="8"/>
      <c r="DM2405" s="9"/>
    </row>
    <row r="2406" spans="116:117" ht="15">
      <c r="DL2406" s="8"/>
      <c r="DM2406" s="9"/>
    </row>
    <row r="2407" spans="116:117" ht="15">
      <c r="DL2407" s="8"/>
      <c r="DM2407" s="9"/>
    </row>
    <row r="2408" spans="116:117" ht="15">
      <c r="DL2408" s="8"/>
      <c r="DM2408" s="9"/>
    </row>
    <row r="2409" spans="116:117" ht="15">
      <c r="DL2409" s="8"/>
      <c r="DM2409" s="9"/>
    </row>
    <row r="2410" spans="116:117" ht="15">
      <c r="DL2410" s="8"/>
      <c r="DM2410" s="9"/>
    </row>
    <row r="2411" spans="116:117" ht="15">
      <c r="DL2411" s="8"/>
      <c r="DM2411" s="9"/>
    </row>
    <row r="2412" spans="116:117" ht="15">
      <c r="DL2412" s="8"/>
      <c r="DM2412" s="9"/>
    </row>
    <row r="2413" spans="116:117" ht="15">
      <c r="DL2413" s="8"/>
      <c r="DM2413" s="9"/>
    </row>
    <row r="2414" spans="116:117" ht="15">
      <c r="DL2414" s="8"/>
      <c r="DM2414" s="9"/>
    </row>
    <row r="2415" spans="116:117" ht="15">
      <c r="DL2415" s="8"/>
      <c r="DM2415" s="9"/>
    </row>
    <row r="2416" spans="116:117" ht="15">
      <c r="DL2416" s="8"/>
      <c r="DM2416" s="9"/>
    </row>
    <row r="2417" spans="116:117" ht="15">
      <c r="DL2417" s="8"/>
      <c r="DM2417" s="9"/>
    </row>
    <row r="2418" spans="116:117" ht="15">
      <c r="DL2418" s="8"/>
      <c r="DM2418" s="9"/>
    </row>
    <row r="2419" spans="116:117" ht="15">
      <c r="DL2419" s="8"/>
      <c r="DM2419" s="9"/>
    </row>
    <row r="2420" spans="116:117" ht="15">
      <c r="DL2420" s="8"/>
      <c r="DM2420" s="9"/>
    </row>
    <row r="2421" spans="116:117" ht="15">
      <c r="DL2421" s="8"/>
      <c r="DM2421" s="9"/>
    </row>
    <row r="2422" spans="116:117" ht="15">
      <c r="DL2422" s="8"/>
      <c r="DM2422" s="9"/>
    </row>
    <row r="2423" spans="116:117" ht="15">
      <c r="DL2423" s="8"/>
      <c r="DM2423" s="9"/>
    </row>
    <row r="2424" spans="116:117" ht="15">
      <c r="DL2424" s="8"/>
      <c r="DM2424" s="9"/>
    </row>
    <row r="2425" spans="116:117" ht="15">
      <c r="DL2425" s="8"/>
      <c r="DM2425" s="9"/>
    </row>
    <row r="2426" spans="116:117" ht="15">
      <c r="DL2426" s="8"/>
      <c r="DM2426" s="9"/>
    </row>
    <row r="2427" spans="116:117" ht="15">
      <c r="DL2427" s="8"/>
      <c r="DM2427" s="9"/>
    </row>
    <row r="2428" spans="116:117" ht="15">
      <c r="DL2428" s="8"/>
      <c r="DM2428" s="9"/>
    </row>
    <row r="2429" spans="116:117" ht="15">
      <c r="DL2429" s="8"/>
      <c r="DM2429" s="9"/>
    </row>
    <row r="2430" spans="116:117" ht="15">
      <c r="DL2430" s="8"/>
      <c r="DM2430" s="9"/>
    </row>
    <row r="2431" spans="116:117" ht="15">
      <c r="DL2431" s="8"/>
      <c r="DM2431" s="9"/>
    </row>
    <row r="2432" spans="116:117" ht="15">
      <c r="DL2432" s="8"/>
      <c r="DM2432" s="9"/>
    </row>
    <row r="2433" spans="116:117" ht="15">
      <c r="DL2433" s="8"/>
      <c r="DM2433" s="9"/>
    </row>
    <row r="2434" spans="116:117" ht="15">
      <c r="DL2434" s="8"/>
      <c r="DM2434" s="9"/>
    </row>
    <row r="2435" spans="116:117" ht="15">
      <c r="DL2435" s="8"/>
      <c r="DM2435" s="9"/>
    </row>
    <row r="2436" spans="116:117" ht="15">
      <c r="DL2436" s="8"/>
      <c r="DM2436" s="9"/>
    </row>
    <row r="2437" spans="116:117" ht="15">
      <c r="DL2437" s="8"/>
      <c r="DM2437" s="9"/>
    </row>
    <row r="2438" spans="116:117" ht="15">
      <c r="DL2438" s="8"/>
      <c r="DM2438" s="9"/>
    </row>
    <row r="2439" spans="116:117" ht="15">
      <c r="DL2439" s="8"/>
      <c r="DM2439" s="9"/>
    </row>
    <row r="2440" spans="116:117" ht="15">
      <c r="DL2440" s="8"/>
      <c r="DM2440" s="9"/>
    </row>
    <row r="2441" spans="116:117" ht="15">
      <c r="DL2441" s="8"/>
      <c r="DM2441" s="9"/>
    </row>
    <row r="2442" spans="116:117" ht="15">
      <c r="DL2442" s="8"/>
      <c r="DM2442" s="9"/>
    </row>
    <row r="2443" spans="116:117" ht="15">
      <c r="DL2443" s="8"/>
      <c r="DM2443" s="9"/>
    </row>
    <row r="2444" spans="116:117" ht="15">
      <c r="DL2444" s="8"/>
      <c r="DM2444" s="9"/>
    </row>
    <row r="2445" spans="116:117" ht="15">
      <c r="DL2445" s="8"/>
      <c r="DM2445" s="9"/>
    </row>
    <row r="2446" spans="116:117" ht="15">
      <c r="DL2446" s="8"/>
      <c r="DM2446" s="9"/>
    </row>
    <row r="2447" spans="116:117" ht="15">
      <c r="DL2447" s="8"/>
      <c r="DM2447" s="9"/>
    </row>
    <row r="2448" spans="116:117" ht="15">
      <c r="DL2448" s="8"/>
      <c r="DM2448" s="9"/>
    </row>
    <row r="2449" spans="116:117" ht="15">
      <c r="DL2449" s="8"/>
      <c r="DM2449" s="9"/>
    </row>
    <row r="2450" spans="116:117" ht="15">
      <c r="DL2450" s="8"/>
      <c r="DM2450" s="9"/>
    </row>
    <row r="2451" spans="116:117" ht="15">
      <c r="DL2451" s="8"/>
      <c r="DM2451" s="9"/>
    </row>
    <row r="2452" spans="116:117" ht="15">
      <c r="DL2452" s="8"/>
      <c r="DM2452" s="9"/>
    </row>
    <row r="2453" spans="116:117" ht="15">
      <c r="DL2453" s="8"/>
      <c r="DM2453" s="9"/>
    </row>
    <row r="2454" spans="116:117" ht="15">
      <c r="DL2454" s="8"/>
      <c r="DM2454" s="9"/>
    </row>
    <row r="2455" spans="116:117" ht="15">
      <c r="DL2455" s="8"/>
      <c r="DM2455" s="9"/>
    </row>
    <row r="2456" spans="116:117" ht="15">
      <c r="DL2456" s="8"/>
      <c r="DM2456" s="9"/>
    </row>
    <row r="2457" spans="116:117" ht="15">
      <c r="DL2457" s="8"/>
      <c r="DM2457" s="9"/>
    </row>
    <row r="2458" spans="116:117" ht="15">
      <c r="DL2458" s="8"/>
      <c r="DM2458" s="9"/>
    </row>
    <row r="2459" spans="116:117" ht="15">
      <c r="DL2459" s="8"/>
      <c r="DM2459" s="9"/>
    </row>
    <row r="2460" spans="116:117" ht="15">
      <c r="DL2460" s="8"/>
      <c r="DM2460" s="9"/>
    </row>
    <row r="2461" spans="116:117" ht="15">
      <c r="DL2461" s="8"/>
      <c r="DM2461" s="9"/>
    </row>
    <row r="2462" spans="116:117" ht="15">
      <c r="DL2462" s="8"/>
      <c r="DM2462" s="9"/>
    </row>
    <row r="2463" spans="116:117" ht="15">
      <c r="DL2463" s="8"/>
      <c r="DM2463" s="9"/>
    </row>
    <row r="2464" spans="116:117" ht="15">
      <c r="DL2464" s="8"/>
      <c r="DM2464" s="9"/>
    </row>
    <row r="2465" spans="116:117" ht="15">
      <c r="DL2465" s="8"/>
      <c r="DM2465" s="9"/>
    </row>
    <row r="2466" spans="116:117" ht="15">
      <c r="DL2466" s="8"/>
      <c r="DM2466" s="9"/>
    </row>
    <row r="2467" spans="116:117" ht="15">
      <c r="DL2467" s="8"/>
      <c r="DM2467" s="9"/>
    </row>
    <row r="2468" spans="116:117" ht="15">
      <c r="DL2468" s="8"/>
      <c r="DM2468" s="9"/>
    </row>
    <row r="2469" spans="116:117" ht="15">
      <c r="DL2469" s="8"/>
      <c r="DM2469" s="9"/>
    </row>
    <row r="2470" spans="116:117" ht="15">
      <c r="DL2470" s="8"/>
      <c r="DM2470" s="9"/>
    </row>
    <row r="2471" spans="116:117" ht="15">
      <c r="DL2471" s="8"/>
      <c r="DM2471" s="9"/>
    </row>
    <row r="2472" spans="116:117" ht="15">
      <c r="DL2472" s="8"/>
      <c r="DM2472" s="9"/>
    </row>
    <row r="2473" spans="116:117" ht="15">
      <c r="DL2473" s="8"/>
      <c r="DM2473" s="9"/>
    </row>
    <row r="2474" spans="116:117" ht="15">
      <c r="DL2474" s="8"/>
      <c r="DM2474" s="9"/>
    </row>
    <row r="2475" spans="116:117" ht="15">
      <c r="DL2475" s="8"/>
      <c r="DM2475" s="9"/>
    </row>
    <row r="2476" spans="116:117" ht="15">
      <c r="DL2476" s="8"/>
      <c r="DM2476" s="9"/>
    </row>
    <row r="2477" spans="116:117" ht="15">
      <c r="DL2477" s="8"/>
      <c r="DM2477" s="9"/>
    </row>
    <row r="2478" spans="116:117" ht="15">
      <c r="DL2478" s="8"/>
      <c r="DM2478" s="9"/>
    </row>
    <row r="2479" spans="116:117" ht="15">
      <c r="DL2479" s="8"/>
      <c r="DM2479" s="9"/>
    </row>
    <row r="2480" spans="116:117" ht="15">
      <c r="DL2480" s="8"/>
      <c r="DM2480" s="9"/>
    </row>
    <row r="2481" spans="116:117" ht="15">
      <c r="DL2481" s="8"/>
      <c r="DM2481" s="9"/>
    </row>
    <row r="2482" spans="116:117" ht="15">
      <c r="DL2482" s="8"/>
      <c r="DM2482" s="9"/>
    </row>
    <row r="2483" spans="116:117" ht="15">
      <c r="DL2483" s="8"/>
      <c r="DM2483" s="9"/>
    </row>
    <row r="2484" spans="116:117" ht="15">
      <c r="DL2484" s="8"/>
      <c r="DM2484" s="9"/>
    </row>
    <row r="2485" spans="116:117" ht="15">
      <c r="DL2485" s="8"/>
      <c r="DM2485" s="9"/>
    </row>
    <row r="2486" spans="116:117" ht="15">
      <c r="DL2486" s="8"/>
      <c r="DM2486" s="9"/>
    </row>
    <row r="2487" spans="116:117" ht="15">
      <c r="DL2487" s="8"/>
      <c r="DM2487" s="9"/>
    </row>
    <row r="2488" spans="116:117" ht="15">
      <c r="DL2488" s="8"/>
      <c r="DM2488" s="9"/>
    </row>
    <row r="2489" spans="116:117" ht="15">
      <c r="DL2489" s="8"/>
      <c r="DM2489" s="9"/>
    </row>
    <row r="2490" spans="116:117" ht="15">
      <c r="DL2490" s="8"/>
      <c r="DM2490" s="9"/>
    </row>
    <row r="2491" spans="116:117" ht="15">
      <c r="DL2491" s="8"/>
      <c r="DM2491" s="9"/>
    </row>
    <row r="2492" spans="116:117" ht="15">
      <c r="DL2492" s="8"/>
      <c r="DM2492" s="9"/>
    </row>
    <row r="2493" spans="116:117" ht="15">
      <c r="DL2493" s="8"/>
      <c r="DM2493" s="9"/>
    </row>
    <row r="2494" spans="116:117" ht="15">
      <c r="DL2494" s="8"/>
      <c r="DM2494" s="9"/>
    </row>
    <row r="2495" spans="116:117" ht="15">
      <c r="DL2495" s="8"/>
      <c r="DM2495" s="9"/>
    </row>
    <row r="2496" spans="116:117" ht="15">
      <c r="DL2496" s="8"/>
      <c r="DM2496" s="9"/>
    </row>
    <row r="2497" spans="116:117" ht="15">
      <c r="DL2497" s="8"/>
      <c r="DM2497" s="9"/>
    </row>
    <row r="2498" spans="116:117" ht="15">
      <c r="DL2498" s="8"/>
      <c r="DM2498" s="9"/>
    </row>
    <row r="2499" spans="116:117" ht="15">
      <c r="DL2499" s="8"/>
      <c r="DM2499" s="9"/>
    </row>
    <row r="2500" spans="116:117" ht="15">
      <c r="DL2500" s="8"/>
      <c r="DM2500" s="9"/>
    </row>
    <row r="2501" spans="116:117" ht="15">
      <c r="DL2501" s="8"/>
      <c r="DM2501" s="9"/>
    </row>
    <row r="2502" spans="116:117" ht="15">
      <c r="DL2502" s="8"/>
      <c r="DM2502" s="9"/>
    </row>
    <row r="2503" spans="116:117" ht="15">
      <c r="DL2503" s="8"/>
      <c r="DM2503" s="9"/>
    </row>
    <row r="2504" spans="116:117" ht="15">
      <c r="DL2504" s="8"/>
      <c r="DM2504" s="9"/>
    </row>
    <row r="2505" spans="116:117" ht="15">
      <c r="DL2505" s="8"/>
      <c r="DM2505" s="9"/>
    </row>
    <row r="2506" spans="116:117" ht="15">
      <c r="DL2506" s="8"/>
      <c r="DM2506" s="9"/>
    </row>
    <row r="2507" spans="116:117" ht="15">
      <c r="DL2507" s="8"/>
      <c r="DM2507" s="9"/>
    </row>
    <row r="2508" spans="116:117" ht="15">
      <c r="DL2508" s="8"/>
      <c r="DM2508" s="9"/>
    </row>
    <row r="2509" spans="116:117" ht="15">
      <c r="DL2509" s="8"/>
      <c r="DM2509" s="9"/>
    </row>
    <row r="2510" spans="116:117" ht="15">
      <c r="DL2510" s="8"/>
      <c r="DM2510" s="9"/>
    </row>
    <row r="2511" spans="116:117" ht="15">
      <c r="DL2511" s="8"/>
      <c r="DM2511" s="9"/>
    </row>
    <row r="2512" spans="116:117" ht="15">
      <c r="DL2512" s="8"/>
      <c r="DM2512" s="9"/>
    </row>
    <row r="2513" spans="116:117" ht="15">
      <c r="DL2513" s="8"/>
      <c r="DM2513" s="9"/>
    </row>
    <row r="2514" spans="116:117" ht="15">
      <c r="DL2514" s="8"/>
      <c r="DM2514" s="9"/>
    </row>
    <row r="2515" spans="116:117" ht="15">
      <c r="DL2515" s="8"/>
      <c r="DM2515" s="9"/>
    </row>
    <row r="2516" spans="116:117" ht="15">
      <c r="DL2516" s="8"/>
      <c r="DM2516" s="9"/>
    </row>
    <row r="2517" spans="116:117" ht="15">
      <c r="DL2517" s="8"/>
      <c r="DM2517" s="9"/>
    </row>
    <row r="2518" spans="116:117" ht="15">
      <c r="DL2518" s="8"/>
      <c r="DM2518" s="9"/>
    </row>
    <row r="2519" spans="116:117" ht="15">
      <c r="DL2519" s="8"/>
      <c r="DM2519" s="9"/>
    </row>
    <row r="2520" spans="116:117" ht="15">
      <c r="DL2520" s="8"/>
      <c r="DM2520" s="9"/>
    </row>
    <row r="2521" spans="116:117" ht="15">
      <c r="DL2521" s="8"/>
      <c r="DM2521" s="9"/>
    </row>
    <row r="2522" spans="116:117" ht="15">
      <c r="DL2522" s="8"/>
      <c r="DM2522" s="9"/>
    </row>
    <row r="2523" spans="116:117" ht="15">
      <c r="DL2523" s="8"/>
      <c r="DM2523" s="9"/>
    </row>
    <row r="2524" spans="116:117" ht="15">
      <c r="DL2524" s="8"/>
      <c r="DM2524" s="9"/>
    </row>
    <row r="2525" spans="116:117" ht="15">
      <c r="DL2525" s="8"/>
      <c r="DM2525" s="9"/>
    </row>
    <row r="2526" spans="116:117" ht="15">
      <c r="DL2526" s="8"/>
      <c r="DM2526" s="9"/>
    </row>
    <row r="2527" spans="116:117" ht="15">
      <c r="DL2527" s="8"/>
      <c r="DM2527" s="9"/>
    </row>
    <row r="2528" spans="116:117" ht="15">
      <c r="DL2528" s="8"/>
      <c r="DM2528" s="9"/>
    </row>
    <row r="2529" spans="116:117" ht="15">
      <c r="DL2529" s="8"/>
      <c r="DM2529" s="9"/>
    </row>
    <row r="2530" spans="116:117" ht="15">
      <c r="DL2530" s="8"/>
      <c r="DM2530" s="9"/>
    </row>
    <row r="2531" spans="116:117" ht="15">
      <c r="DL2531" s="8"/>
      <c r="DM2531" s="9"/>
    </row>
    <row r="2532" spans="116:117" ht="15">
      <c r="DL2532" s="8"/>
      <c r="DM2532" s="9"/>
    </row>
    <row r="2533" spans="116:117" ht="15">
      <c r="DL2533" s="8"/>
      <c r="DM2533" s="9"/>
    </row>
    <row r="2534" spans="116:117" ht="15">
      <c r="DL2534" s="8"/>
      <c r="DM2534" s="9"/>
    </row>
    <row r="2535" spans="116:117" ht="15">
      <c r="DL2535" s="8"/>
      <c r="DM2535" s="9"/>
    </row>
    <row r="2536" spans="116:117" ht="15">
      <c r="DL2536" s="8"/>
      <c r="DM2536" s="9"/>
    </row>
    <row r="2537" spans="116:117" ht="15">
      <c r="DL2537" s="8"/>
      <c r="DM2537" s="9"/>
    </row>
    <row r="2538" spans="116:117" ht="15">
      <c r="DL2538" s="8"/>
      <c r="DM2538" s="9"/>
    </row>
    <row r="2539" spans="116:117" ht="15">
      <c r="DL2539" s="8"/>
      <c r="DM2539" s="9"/>
    </row>
    <row r="2540" spans="116:117" ht="15">
      <c r="DL2540" s="8"/>
      <c r="DM2540" s="9"/>
    </row>
    <row r="2541" spans="116:117" ht="15">
      <c r="DL2541" s="8"/>
      <c r="DM2541" s="9"/>
    </row>
    <row r="2542" spans="116:117" ht="15">
      <c r="DL2542" s="8"/>
      <c r="DM2542" s="9"/>
    </row>
    <row r="2543" spans="116:117" ht="15">
      <c r="DL2543" s="8"/>
      <c r="DM2543" s="9"/>
    </row>
    <row r="2544" spans="116:117" ht="15">
      <c r="DL2544" s="8"/>
      <c r="DM2544" s="9"/>
    </row>
    <row r="2545" spans="116:117" ht="15">
      <c r="DL2545" s="8"/>
      <c r="DM2545" s="9"/>
    </row>
    <row r="2546" spans="116:117" ht="15">
      <c r="DL2546" s="8"/>
      <c r="DM2546" s="9"/>
    </row>
    <row r="2547" spans="116:117" ht="15">
      <c r="DL2547" s="8"/>
      <c r="DM2547" s="9"/>
    </row>
    <row r="2548" spans="116:117" ht="15">
      <c r="DL2548" s="8"/>
      <c r="DM2548" s="9"/>
    </row>
    <row r="2549" spans="116:117" ht="15">
      <c r="DL2549" s="8"/>
      <c r="DM2549" s="9"/>
    </row>
    <row r="2550" spans="116:117" ht="15">
      <c r="DL2550" s="8"/>
      <c r="DM2550" s="9"/>
    </row>
    <row r="2551" spans="116:117" ht="15">
      <c r="DL2551" s="8"/>
      <c r="DM2551" s="9"/>
    </row>
    <row r="2552" spans="116:117" ht="15">
      <c r="DL2552" s="8"/>
      <c r="DM2552" s="9"/>
    </row>
    <row r="2553" spans="116:117" ht="15">
      <c r="DL2553" s="8"/>
      <c r="DM2553" s="9"/>
    </row>
    <row r="2554" spans="116:117" ht="15">
      <c r="DL2554" s="8"/>
      <c r="DM2554" s="9"/>
    </row>
    <row r="2555" spans="116:117" ht="15">
      <c r="DL2555" s="8"/>
      <c r="DM2555" s="9"/>
    </row>
    <row r="2556" spans="116:117" ht="15">
      <c r="DL2556" s="8"/>
      <c r="DM2556" s="9"/>
    </row>
    <row r="2557" spans="116:117" ht="15">
      <c r="DL2557" s="8"/>
      <c r="DM2557" s="9"/>
    </row>
  </sheetData>
  <sheetProtection sheet="1" objects="1" scenarios="1"/>
  <mergeCells count="31">
    <mergeCell ref="CY5:DA5"/>
    <mergeCell ref="DC5:DE5"/>
    <mergeCell ref="DK5:DM5"/>
    <mergeCell ref="CG5:CI5"/>
    <mergeCell ref="CK5:CL5"/>
    <mergeCell ref="CN5:CP5"/>
    <mergeCell ref="CR5:CS5"/>
    <mergeCell ref="BQ5:BS5"/>
    <mergeCell ref="BU5:BW5"/>
    <mergeCell ref="BY5:CA5"/>
    <mergeCell ref="CC5:CE5"/>
    <mergeCell ref="BC5:BE5"/>
    <mergeCell ref="BG5:BH5"/>
    <mergeCell ref="BK5:BL5"/>
    <mergeCell ref="BN5:BO5"/>
    <mergeCell ref="AN5:AO5"/>
    <mergeCell ref="AQ5:AS5"/>
    <mergeCell ref="AU5:AW5"/>
    <mergeCell ref="AY5:BA5"/>
    <mergeCell ref="Z5:AB5"/>
    <mergeCell ref="AD5:AF5"/>
    <mergeCell ref="AH5:AI5"/>
    <mergeCell ref="AK5:AL5"/>
    <mergeCell ref="M5:N5"/>
    <mergeCell ref="P5:Q5"/>
    <mergeCell ref="S5:T5"/>
    <mergeCell ref="V5:X5"/>
    <mergeCell ref="A5:B5"/>
    <mergeCell ref="D5:E5"/>
    <mergeCell ref="G5:H5"/>
    <mergeCell ref="J5:K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M2557"/>
  <sheetViews>
    <sheetView tabSelected="1" workbookViewId="0" topLeftCell="CB1">
      <selection activeCell="CR7" sqref="CR7"/>
    </sheetView>
  </sheetViews>
  <sheetFormatPr defaultColWidth="9.140625" defaultRowHeight="12.75"/>
  <cols>
    <col min="1" max="1" width="8.57421875" style="20" bestFit="1" customWidth="1"/>
    <col min="2" max="2" width="9.7109375" style="20" bestFit="1" customWidth="1"/>
    <col min="3" max="3" width="7.00390625" style="20" bestFit="1" customWidth="1"/>
    <col min="4" max="4" width="2.140625" style="1" customWidth="1"/>
    <col min="5" max="5" width="8.57421875" style="1" bestFit="1" customWidth="1"/>
    <col min="6" max="6" width="9.7109375" style="1" bestFit="1" customWidth="1"/>
    <col min="7" max="7" width="6.00390625" style="1" bestFit="1" customWidth="1"/>
    <col min="8" max="8" width="2.140625" style="1" customWidth="1"/>
    <col min="9" max="9" width="8.57421875" style="1" bestFit="1" customWidth="1"/>
    <col min="10" max="10" width="9.7109375" style="1" bestFit="1" customWidth="1"/>
    <col min="11" max="11" width="7.00390625" style="1" bestFit="1" customWidth="1"/>
    <col min="12" max="12" width="2.140625" style="1" customWidth="1"/>
    <col min="13" max="13" width="8.7109375" style="6" bestFit="1" customWidth="1"/>
    <col min="14" max="14" width="9.7109375" style="6" bestFit="1" customWidth="1"/>
    <col min="15" max="15" width="14.8515625" style="6" bestFit="1" customWidth="1"/>
    <col min="16" max="16" width="2.140625" style="1" customWidth="1"/>
    <col min="17" max="17" width="9.7109375" style="1" bestFit="1" customWidth="1"/>
    <col min="18" max="18" width="6.00390625" style="1" bestFit="1" customWidth="1"/>
    <col min="19" max="19" width="7.8515625" style="1" bestFit="1" customWidth="1"/>
    <col min="20" max="20" width="8.00390625" style="1" bestFit="1" customWidth="1"/>
    <col min="21" max="21" width="2.140625" style="20" customWidth="1"/>
    <col min="22" max="22" width="11.7109375" style="1" customWidth="1"/>
    <col min="23" max="23" width="9.7109375" style="1" bestFit="1" customWidth="1"/>
    <col min="24" max="24" width="10.421875" style="1" bestFit="1" customWidth="1"/>
    <col min="25" max="25" width="2.140625" style="1" customWidth="1"/>
    <col min="26" max="26" width="9.7109375" style="1" bestFit="1" customWidth="1"/>
    <col min="27" max="27" width="10.140625" style="1" bestFit="1" customWidth="1"/>
    <col min="28" max="29" width="9.00390625" style="1" bestFit="1" customWidth="1"/>
    <col min="30" max="30" width="10.421875" style="1" bestFit="1" customWidth="1"/>
    <col min="31" max="31" width="2.140625" style="1" customWidth="1"/>
    <col min="32" max="35" width="9.140625" style="1" customWidth="1"/>
    <col min="36" max="36" width="11.28125" style="1" bestFit="1" customWidth="1"/>
    <col min="37" max="37" width="2.140625" style="1" customWidth="1"/>
    <col min="38" max="38" width="9.7109375" style="1" bestFit="1" customWidth="1"/>
    <col min="39" max="39" width="10.140625" style="1" bestFit="1" customWidth="1"/>
    <col min="40" max="40" width="6.57421875" style="1" bestFit="1" customWidth="1"/>
    <col min="41" max="41" width="7.57421875" style="1" bestFit="1" customWidth="1"/>
    <col min="42" max="42" width="11.28125" style="1" bestFit="1" customWidth="1"/>
    <col min="43" max="43" width="2.140625" style="1" customWidth="1"/>
    <col min="44" max="44" width="9.7109375" style="1" bestFit="1" customWidth="1"/>
    <col min="45" max="45" width="10.140625" style="1" bestFit="1" customWidth="1"/>
    <col min="46" max="46" width="6.57421875" style="1" bestFit="1" customWidth="1"/>
    <col min="47" max="47" width="7.57421875" style="1" bestFit="1" customWidth="1"/>
    <col min="48" max="48" width="9.421875" style="1" bestFit="1" customWidth="1"/>
    <col min="49" max="49" width="2.140625" style="1" customWidth="1"/>
    <col min="50" max="50" width="9.7109375" style="1" bestFit="1" customWidth="1"/>
    <col min="51" max="51" width="10.140625" style="1" bestFit="1" customWidth="1"/>
    <col min="52" max="52" width="7.140625" style="1" bestFit="1" customWidth="1"/>
    <col min="53" max="53" width="7.57421875" style="1" bestFit="1" customWidth="1"/>
    <col min="54" max="54" width="10.140625" style="1" bestFit="1" customWidth="1"/>
    <col min="55" max="55" width="2.140625" style="1" customWidth="1"/>
    <col min="56" max="56" width="9.7109375" style="1" bestFit="1" customWidth="1"/>
    <col min="57" max="57" width="10.140625" style="1" customWidth="1"/>
    <col min="58" max="58" width="7.140625" style="1" bestFit="1" customWidth="1"/>
    <col min="59" max="59" width="7.57421875" style="1" bestFit="1" customWidth="1"/>
    <col min="60" max="60" width="10.140625" style="1" bestFit="1" customWidth="1"/>
    <col min="61" max="61" width="2.140625" style="1" customWidth="1"/>
    <col min="62" max="62" width="8.57421875" style="1" bestFit="1" customWidth="1"/>
    <col min="63" max="64" width="9.140625" style="1" customWidth="1"/>
    <col min="65" max="65" width="2.140625" style="1" customWidth="1"/>
    <col min="66" max="66" width="9.7109375" style="1" bestFit="1" customWidth="1"/>
    <col min="67" max="67" width="13.57421875" style="1" customWidth="1"/>
    <col min="68" max="68" width="2.140625" style="1" customWidth="1"/>
    <col min="69" max="69" width="10.00390625" style="1" bestFit="1" customWidth="1"/>
    <col min="70" max="70" width="9.7109375" style="1" bestFit="1" customWidth="1"/>
    <col min="71" max="71" width="9.28125" style="1" customWidth="1"/>
    <col min="72" max="72" width="2.140625" style="1" customWidth="1"/>
    <col min="73" max="74" width="10.421875" style="1" bestFit="1" customWidth="1"/>
    <col min="75" max="75" width="2.140625" style="1" customWidth="1"/>
    <col min="76" max="76" width="12.57421875" style="1" customWidth="1"/>
    <col min="77" max="77" width="10.421875" style="1" customWidth="1"/>
    <col min="78" max="78" width="11.28125" style="1" customWidth="1"/>
    <col min="79" max="79" width="2.140625" style="1" customWidth="1"/>
    <col min="80" max="80" width="9.7109375" style="1" bestFit="1" customWidth="1"/>
    <col min="81" max="81" width="9.28125" style="1" customWidth="1"/>
    <col min="82" max="82" width="2.140625" style="1" customWidth="1"/>
    <col min="83" max="83" width="9.00390625" style="1" bestFit="1" customWidth="1"/>
    <col min="84" max="84" width="9.7109375" style="1" bestFit="1" customWidth="1"/>
    <col min="85" max="85" width="7.00390625" style="1" bestFit="1" customWidth="1"/>
    <col min="86" max="86" width="2.140625" style="1" customWidth="1"/>
    <col min="87" max="87" width="8.57421875" style="12" bestFit="1" customWidth="1"/>
    <col min="88" max="88" width="10.00390625" style="1" bestFit="1" customWidth="1"/>
    <col min="89" max="89" width="6.00390625" style="1" bestFit="1" customWidth="1"/>
    <col min="90" max="90" width="2.140625" style="1" customWidth="1"/>
    <col min="91" max="91" width="14.57421875" style="12" customWidth="1"/>
    <col min="92" max="92" width="10.00390625" style="12" bestFit="1" customWidth="1"/>
    <col min="93" max="93" width="6.00390625" style="1" bestFit="1" customWidth="1"/>
    <col min="94" max="94" width="2.140625" style="1" customWidth="1"/>
    <col min="95" max="95" width="8.57421875" style="1" bestFit="1" customWidth="1"/>
    <col min="96" max="96" width="12.00390625" style="5" customWidth="1"/>
    <col min="97" max="97" width="12.00390625" style="1" customWidth="1"/>
    <col min="98" max="98" width="2.140625" style="1" customWidth="1"/>
    <col min="99" max="99" width="16.57421875" style="1" customWidth="1"/>
    <col min="100" max="100" width="14.8515625" style="1" customWidth="1"/>
    <col min="101" max="101" width="11.7109375" style="1" customWidth="1"/>
    <col min="102" max="102" width="2.140625" style="1" customWidth="1"/>
    <col min="103" max="106" width="12.00390625" style="1" customWidth="1"/>
    <col min="107" max="107" width="2.140625" style="1" customWidth="1"/>
    <col min="108" max="109" width="14.140625" style="1" customWidth="1"/>
    <col min="110" max="110" width="2.140625" style="1" customWidth="1"/>
    <col min="111" max="113" width="12.421875" style="1" customWidth="1"/>
    <col min="114" max="114" width="9.140625" style="1" customWidth="1"/>
    <col min="115" max="115" width="2.140625" style="1" customWidth="1"/>
    <col min="116" max="117" width="15.28125" style="1" customWidth="1"/>
    <col min="118" max="118" width="2.140625" style="1" customWidth="1"/>
    <col min="119" max="122" width="9.140625" style="1" customWidth="1"/>
    <col min="123" max="123" width="2.140625" style="1" customWidth="1"/>
    <col min="124" max="124" width="9.140625" style="1" customWidth="1"/>
    <col min="125" max="125" width="11.00390625" style="1" bestFit="1" customWidth="1"/>
    <col min="126" max="126" width="11.00390625" style="1" customWidth="1"/>
    <col min="127" max="127" width="9.7109375" style="1" bestFit="1" customWidth="1"/>
    <col min="128" max="128" width="2.140625" style="43" customWidth="1"/>
    <col min="129" max="130" width="9.140625" style="1" customWidth="1"/>
    <col min="131" max="131" width="9.28125" style="1" bestFit="1" customWidth="1"/>
    <col min="132" max="132" width="2.140625" style="1" customWidth="1"/>
    <col min="133" max="133" width="9.28125" style="1" customWidth="1"/>
    <col min="134" max="134" width="9.140625" style="43" customWidth="1"/>
    <col min="135" max="135" width="9.28125" style="1" customWidth="1"/>
    <col min="136" max="136" width="9.28125" style="43" customWidth="1"/>
    <col min="137" max="137" width="8.57421875" style="1" bestFit="1" customWidth="1"/>
    <col min="138" max="138" width="9.7109375" style="1" bestFit="1" customWidth="1"/>
    <col min="139" max="139" width="9.8515625" style="1" bestFit="1" customWidth="1"/>
    <col min="140" max="140" width="9.140625" style="1" customWidth="1"/>
    <col min="141" max="143" width="9.140625" style="43" customWidth="1"/>
    <col min="144" max="16384" width="9.140625" style="1" customWidth="1"/>
  </cols>
  <sheetData>
    <row r="1" ht="15">
      <c r="A1" s="47" t="s">
        <v>358</v>
      </c>
    </row>
    <row r="2" ht="15">
      <c r="A2" s="47" t="s">
        <v>357</v>
      </c>
    </row>
    <row r="3" ht="15">
      <c r="A3" s="69" t="s">
        <v>356</v>
      </c>
    </row>
    <row r="4" ht="15.75" thickBot="1"/>
    <row r="5" spans="1:143" s="18" customFormat="1" ht="15">
      <c r="A5" s="72" t="s">
        <v>7</v>
      </c>
      <c r="B5" s="76"/>
      <c r="C5" s="73"/>
      <c r="E5" s="72" t="s">
        <v>28</v>
      </c>
      <c r="F5" s="76"/>
      <c r="G5" s="73"/>
      <c r="I5" s="72" t="s">
        <v>29</v>
      </c>
      <c r="J5" s="76"/>
      <c r="K5" s="73"/>
      <c r="M5" s="72" t="s">
        <v>8</v>
      </c>
      <c r="N5" s="76"/>
      <c r="O5" s="73"/>
      <c r="Q5" s="72" t="s">
        <v>9</v>
      </c>
      <c r="R5" s="76"/>
      <c r="S5" s="76"/>
      <c r="T5" s="73"/>
      <c r="U5" s="19"/>
      <c r="V5" s="72" t="s">
        <v>30</v>
      </c>
      <c r="W5" s="76"/>
      <c r="X5" s="73"/>
      <c r="Z5" s="72" t="s">
        <v>31</v>
      </c>
      <c r="AA5" s="76"/>
      <c r="AB5" s="76"/>
      <c r="AC5" s="76"/>
      <c r="AD5" s="73"/>
      <c r="AF5" s="72" t="s">
        <v>32</v>
      </c>
      <c r="AG5" s="76"/>
      <c r="AH5" s="76"/>
      <c r="AI5" s="76"/>
      <c r="AJ5" s="73"/>
      <c r="AL5" s="72" t="s">
        <v>33</v>
      </c>
      <c r="AM5" s="76"/>
      <c r="AN5" s="76"/>
      <c r="AO5" s="76"/>
      <c r="AP5" s="73"/>
      <c r="AQ5" s="19"/>
      <c r="AR5" s="72" t="s">
        <v>34</v>
      </c>
      <c r="AS5" s="76"/>
      <c r="AT5" s="76"/>
      <c r="AU5" s="76"/>
      <c r="AV5" s="73"/>
      <c r="AW5" s="19"/>
      <c r="AX5" s="72" t="s">
        <v>35</v>
      </c>
      <c r="AY5" s="76"/>
      <c r="AZ5" s="76"/>
      <c r="BA5" s="76"/>
      <c r="BB5" s="73"/>
      <c r="BC5" s="19"/>
      <c r="BD5" s="72" t="s">
        <v>36</v>
      </c>
      <c r="BE5" s="76"/>
      <c r="BF5" s="76"/>
      <c r="BG5" s="76"/>
      <c r="BH5" s="73"/>
      <c r="BJ5" s="72" t="s">
        <v>37</v>
      </c>
      <c r="BK5" s="76"/>
      <c r="BL5" s="73"/>
      <c r="BN5" s="72" t="s">
        <v>13</v>
      </c>
      <c r="BO5" s="73"/>
      <c r="BQ5" s="72" t="s">
        <v>12</v>
      </c>
      <c r="BR5" s="76"/>
      <c r="BS5" s="73"/>
      <c r="BU5" s="72" t="s">
        <v>38</v>
      </c>
      <c r="BV5" s="73"/>
      <c r="BX5" s="72" t="s">
        <v>39</v>
      </c>
      <c r="BY5" s="76"/>
      <c r="BZ5" s="73"/>
      <c r="CB5" s="72" t="s">
        <v>40</v>
      </c>
      <c r="CC5" s="73"/>
      <c r="CE5" s="72" t="s">
        <v>15</v>
      </c>
      <c r="CF5" s="76"/>
      <c r="CG5" s="73"/>
      <c r="CI5" s="72" t="s">
        <v>16</v>
      </c>
      <c r="CJ5" s="76"/>
      <c r="CK5" s="73"/>
      <c r="CM5" s="77" t="s">
        <v>17</v>
      </c>
      <c r="CN5" s="78"/>
      <c r="CO5" s="79"/>
      <c r="CP5" s="45"/>
      <c r="CQ5" s="74" t="s">
        <v>18</v>
      </c>
      <c r="CR5" s="80"/>
      <c r="CS5" s="75"/>
      <c r="CT5" s="46"/>
      <c r="CU5" s="49" t="s">
        <v>51</v>
      </c>
      <c r="CV5" s="51" t="s">
        <v>41</v>
      </c>
      <c r="CW5" s="50"/>
      <c r="CY5" s="72" t="s">
        <v>42</v>
      </c>
      <c r="CZ5" s="76"/>
      <c r="DA5" s="76"/>
      <c r="DB5" s="73"/>
      <c r="DD5" s="72" t="s">
        <v>19</v>
      </c>
      <c r="DE5" s="73"/>
      <c r="DG5" s="66" t="s">
        <v>52</v>
      </c>
      <c r="DH5" s="64"/>
      <c r="DI5" s="64"/>
      <c r="DJ5" s="67"/>
      <c r="DL5" s="72" t="s">
        <v>53</v>
      </c>
      <c r="DM5" s="73"/>
      <c r="DO5" s="72" t="s">
        <v>20</v>
      </c>
      <c r="DP5" s="76"/>
      <c r="DQ5" s="76"/>
      <c r="DR5" s="73"/>
      <c r="DT5" s="72" t="s">
        <v>43</v>
      </c>
      <c r="DU5" s="76"/>
      <c r="DV5" s="76"/>
      <c r="DW5" s="73"/>
      <c r="DX5" s="37"/>
      <c r="DY5" s="72" t="s">
        <v>21</v>
      </c>
      <c r="DZ5" s="76"/>
      <c r="EA5" s="73"/>
      <c r="EC5" s="49"/>
      <c r="ED5" s="64" t="s">
        <v>22</v>
      </c>
      <c r="EE5" s="50"/>
      <c r="EG5" s="77" t="s">
        <v>24</v>
      </c>
      <c r="EH5" s="78"/>
      <c r="EI5" s="79"/>
      <c r="EK5" s="37"/>
      <c r="EL5" s="37"/>
      <c r="EM5" s="37"/>
    </row>
    <row r="6" spans="1:139" s="85" customFormat="1" ht="40.5" customHeight="1" thickBot="1">
      <c r="A6" s="71" t="s">
        <v>44</v>
      </c>
      <c r="B6" s="65" t="s">
        <v>26</v>
      </c>
      <c r="C6" s="84" t="s">
        <v>45</v>
      </c>
      <c r="E6" s="71" t="s">
        <v>44</v>
      </c>
      <c r="F6" s="65" t="s">
        <v>26</v>
      </c>
      <c r="G6" s="84" t="s">
        <v>45</v>
      </c>
      <c r="I6" s="71" t="s">
        <v>44</v>
      </c>
      <c r="J6" s="65" t="s">
        <v>26</v>
      </c>
      <c r="K6" s="84" t="s">
        <v>45</v>
      </c>
      <c r="M6" s="71" t="s">
        <v>46</v>
      </c>
      <c r="N6" s="65" t="s">
        <v>26</v>
      </c>
      <c r="O6" s="84" t="s">
        <v>45</v>
      </c>
      <c r="Q6" s="71" t="s">
        <v>26</v>
      </c>
      <c r="R6" s="65" t="s">
        <v>47</v>
      </c>
      <c r="S6" s="65" t="s">
        <v>48</v>
      </c>
      <c r="T6" s="84" t="s">
        <v>45</v>
      </c>
      <c r="U6" s="86"/>
      <c r="V6" s="71" t="s">
        <v>359</v>
      </c>
      <c r="W6" s="65" t="s">
        <v>26</v>
      </c>
      <c r="X6" s="84" t="s">
        <v>45</v>
      </c>
      <c r="Z6" s="71" t="s">
        <v>26</v>
      </c>
      <c r="AA6" s="65" t="s">
        <v>54</v>
      </c>
      <c r="AB6" s="65" t="s">
        <v>47</v>
      </c>
      <c r="AC6" s="65" t="s">
        <v>49</v>
      </c>
      <c r="AD6" s="84" t="s">
        <v>45</v>
      </c>
      <c r="AF6" s="71" t="s">
        <v>26</v>
      </c>
      <c r="AG6" s="65" t="s">
        <v>54</v>
      </c>
      <c r="AH6" s="65" t="s">
        <v>47</v>
      </c>
      <c r="AI6" s="65" t="s">
        <v>49</v>
      </c>
      <c r="AJ6" s="84" t="s">
        <v>45</v>
      </c>
      <c r="AL6" s="71" t="s">
        <v>26</v>
      </c>
      <c r="AM6" s="65" t="s">
        <v>54</v>
      </c>
      <c r="AN6" s="65" t="s">
        <v>47</v>
      </c>
      <c r="AO6" s="65" t="s">
        <v>49</v>
      </c>
      <c r="AP6" s="84" t="s">
        <v>45</v>
      </c>
      <c r="AQ6" s="86"/>
      <c r="AR6" s="71" t="s">
        <v>26</v>
      </c>
      <c r="AS6" s="65" t="s">
        <v>54</v>
      </c>
      <c r="AT6" s="65" t="s">
        <v>47</v>
      </c>
      <c r="AU6" s="65" t="s">
        <v>49</v>
      </c>
      <c r="AV6" s="84" t="s">
        <v>45</v>
      </c>
      <c r="AW6" s="86"/>
      <c r="AX6" s="71" t="s">
        <v>26</v>
      </c>
      <c r="AY6" s="65" t="s">
        <v>54</v>
      </c>
      <c r="AZ6" s="65" t="s">
        <v>47</v>
      </c>
      <c r="BA6" s="65" t="s">
        <v>49</v>
      </c>
      <c r="BB6" s="84" t="s">
        <v>45</v>
      </c>
      <c r="BC6" s="86"/>
      <c r="BD6" s="71" t="s">
        <v>26</v>
      </c>
      <c r="BE6" s="65" t="s">
        <v>54</v>
      </c>
      <c r="BF6" s="65" t="s">
        <v>47</v>
      </c>
      <c r="BG6" s="65" t="s">
        <v>49</v>
      </c>
      <c r="BH6" s="84" t="s">
        <v>45</v>
      </c>
      <c r="BJ6" s="71" t="s">
        <v>44</v>
      </c>
      <c r="BK6" s="65" t="s">
        <v>26</v>
      </c>
      <c r="BL6" s="84" t="s">
        <v>45</v>
      </c>
      <c r="BN6" s="71" t="s">
        <v>26</v>
      </c>
      <c r="BO6" s="84" t="s">
        <v>45</v>
      </c>
      <c r="BQ6" s="71" t="s">
        <v>44</v>
      </c>
      <c r="BR6" s="65" t="s">
        <v>26</v>
      </c>
      <c r="BS6" s="84" t="s">
        <v>45</v>
      </c>
      <c r="BU6" s="71" t="s">
        <v>26</v>
      </c>
      <c r="BV6" s="84" t="s">
        <v>45</v>
      </c>
      <c r="BX6" s="71" t="s">
        <v>25</v>
      </c>
      <c r="BY6" s="65" t="s">
        <v>26</v>
      </c>
      <c r="BZ6" s="84" t="s">
        <v>45</v>
      </c>
      <c r="CB6" s="71" t="s">
        <v>26</v>
      </c>
      <c r="CC6" s="84" t="s">
        <v>45</v>
      </c>
      <c r="CE6" s="71" t="s">
        <v>44</v>
      </c>
      <c r="CF6" s="65" t="s">
        <v>26</v>
      </c>
      <c r="CG6" s="84" t="s">
        <v>45</v>
      </c>
      <c r="CI6" s="71" t="s">
        <v>44</v>
      </c>
      <c r="CJ6" s="65" t="s">
        <v>26</v>
      </c>
      <c r="CK6" s="84" t="s">
        <v>45</v>
      </c>
      <c r="CM6" s="71" t="s">
        <v>44</v>
      </c>
      <c r="CN6" s="65" t="s">
        <v>26</v>
      </c>
      <c r="CO6" s="84" t="s">
        <v>45</v>
      </c>
      <c r="CQ6" s="71" t="s">
        <v>44</v>
      </c>
      <c r="CR6" s="65" t="s">
        <v>26</v>
      </c>
      <c r="CS6" s="84" t="s">
        <v>45</v>
      </c>
      <c r="CU6" s="71" t="s">
        <v>27</v>
      </c>
      <c r="CV6" s="65" t="s">
        <v>26</v>
      </c>
      <c r="CW6" s="84" t="s">
        <v>45</v>
      </c>
      <c r="CY6" s="71" t="s">
        <v>44</v>
      </c>
      <c r="CZ6" s="65" t="s">
        <v>26</v>
      </c>
      <c r="DA6" s="65" t="s">
        <v>50</v>
      </c>
      <c r="DB6" s="84" t="s">
        <v>45</v>
      </c>
      <c r="DD6" s="71" t="s">
        <v>26</v>
      </c>
      <c r="DE6" s="84" t="s">
        <v>45</v>
      </c>
      <c r="DG6" s="71" t="s">
        <v>44</v>
      </c>
      <c r="DH6" s="65" t="s">
        <v>26</v>
      </c>
      <c r="DI6" s="65" t="s">
        <v>50</v>
      </c>
      <c r="DJ6" s="84" t="s">
        <v>45</v>
      </c>
      <c r="DL6" s="71" t="s">
        <v>26</v>
      </c>
      <c r="DM6" s="84" t="s">
        <v>45</v>
      </c>
      <c r="DO6" s="71" t="s">
        <v>44</v>
      </c>
      <c r="DP6" s="65" t="s">
        <v>26</v>
      </c>
      <c r="DQ6" s="65" t="s">
        <v>50</v>
      </c>
      <c r="DR6" s="84" t="s">
        <v>45</v>
      </c>
      <c r="DT6" s="71" t="s">
        <v>44</v>
      </c>
      <c r="DU6" s="65" t="s">
        <v>26</v>
      </c>
      <c r="DV6" s="65" t="s">
        <v>55</v>
      </c>
      <c r="DW6" s="84" t="s">
        <v>45</v>
      </c>
      <c r="DY6" s="71" t="s">
        <v>25</v>
      </c>
      <c r="DZ6" s="65" t="s">
        <v>26</v>
      </c>
      <c r="EA6" s="84" t="s">
        <v>45</v>
      </c>
      <c r="EC6" s="71" t="s">
        <v>44</v>
      </c>
      <c r="ED6" s="65" t="s">
        <v>26</v>
      </c>
      <c r="EE6" s="84" t="s">
        <v>45</v>
      </c>
      <c r="EG6" s="71" t="s">
        <v>44</v>
      </c>
      <c r="EH6" s="65" t="s">
        <v>26</v>
      </c>
      <c r="EI6" s="84" t="s">
        <v>45</v>
      </c>
    </row>
    <row r="7" spans="1:140" ht="15">
      <c r="A7" s="20">
        <v>1400</v>
      </c>
      <c r="B7" s="26">
        <f aca="true" t="shared" si="0" ref="B7:B45">1000000/(A7*100)</f>
        <v>7.142857142857143</v>
      </c>
      <c r="C7" s="21">
        <v>0.014</v>
      </c>
      <c r="E7" s="20">
        <v>775</v>
      </c>
      <c r="F7" s="26">
        <f aca="true" t="shared" si="1" ref="F7:F24">1000000/(E7*100)</f>
        <v>12.903225806451612</v>
      </c>
      <c r="G7" s="23">
        <v>0.65</v>
      </c>
      <c r="I7" s="20">
        <v>1400</v>
      </c>
      <c r="J7" s="21">
        <f aca="true" t="shared" si="2" ref="J7:J66">1000000/(I7*100)</f>
        <v>7.142857142857143</v>
      </c>
      <c r="K7" s="21">
        <v>0.012</v>
      </c>
      <c r="M7" s="20">
        <v>200</v>
      </c>
      <c r="N7" s="38">
        <f aca="true" t="shared" si="3" ref="N7:N70">M7/1000</f>
        <v>0.2</v>
      </c>
      <c r="O7" s="39">
        <v>1.3540000000000003E-05</v>
      </c>
      <c r="Q7" s="22">
        <v>8.13</v>
      </c>
      <c r="R7" s="1">
        <v>0.4</v>
      </c>
      <c r="S7" s="1">
        <v>0.94</v>
      </c>
      <c r="T7" s="1">
        <f aca="true" t="shared" si="4" ref="T7:T19">R7*S7</f>
        <v>0.376</v>
      </c>
      <c r="V7" s="9">
        <v>0.20021</v>
      </c>
      <c r="W7" s="9">
        <v>1.07252</v>
      </c>
      <c r="X7" s="25">
        <f aca="true" t="shared" si="5" ref="X7:X27">W7*100*V7*0.000001/(4*PI())</f>
        <v>1.7087609126746274E-06</v>
      </c>
      <c r="Z7" s="23">
        <v>2</v>
      </c>
      <c r="AA7" s="21">
        <v>0.933</v>
      </c>
      <c r="AB7" s="40">
        <f aca="true" t="shared" si="6" ref="AB7:AB24">SQRT(1+0.6961663*Z7^2/(Z7^2-0.0684043^2)+0.4079426*Z7^2/(Z7^2-0.1162414^2)+0.8974794*Z7^2/(Z7^2-9.896161^2))</f>
        <v>1.4380853528795101</v>
      </c>
      <c r="AC7" s="24">
        <f aca="true" t="shared" si="7" ref="AC7:AC24">(AB7-1)^2/(AB7+1)^2</f>
        <v>0.03228640240166534</v>
      </c>
      <c r="AD7" s="25">
        <f aca="true" t="shared" si="8" ref="AD7:AD24">-Z7*0.000001/(4*PI()*0.0028)*LN((SQRT((1-AC7)^4+4*AC7^2*AA7^2)-(1-AC7)^2)/(2*AC7^2*AA7))</f>
        <v>2.6970887110403156E-07</v>
      </c>
      <c r="AE7" s="20"/>
      <c r="AF7" s="23">
        <v>0.8</v>
      </c>
      <c r="AG7" s="26">
        <v>0.931</v>
      </c>
      <c r="AH7" s="41">
        <f aca="true" t="shared" si="9" ref="AH7:AH19">SQRT(1+0.6961663*AF7^2/(AF7^2-0.0684043^2)+0.4079426*AF7^2/(AF7^2-0.1162414^2)+0.8974794*AF7^2/(AF7^2-9.896161^2))</f>
        <v>1.4533172548587419</v>
      </c>
      <c r="AI7" s="27">
        <f aca="true" t="shared" si="10" ref="AI7:AI19">(AH7-1)^2/(AH7+1)^2</f>
        <v>0.034142638011653376</v>
      </c>
      <c r="AJ7" s="25">
        <f aca="true" t="shared" si="11" ref="AJ7:AJ19">-AF7*0.000001/(4*PI()*0.0016)*LN((SQRT((1-AI7)^4+4*AI7^2*AG7^2)-(1-AI7)^2)/(2*AI7^2*AG7))</f>
        <v>1.264001273538752E-07</v>
      </c>
      <c r="AK7" s="20"/>
      <c r="AL7" s="20">
        <v>0.191</v>
      </c>
      <c r="AM7" s="20">
        <v>0.777</v>
      </c>
      <c r="AN7" s="42">
        <f aca="true" t="shared" si="12" ref="AN7:AN12">SQRT(1+0.6961663*AL7^2/(AL7^2-0.0684043^2)+0.4079426*AL7^2/(AL7^2-0.1162414^2)+0.8974794*AL7^2/(AL7^2-9.896161^2))</f>
        <v>1.564029140379415</v>
      </c>
      <c r="AO7" s="28">
        <f aca="true" t="shared" si="13" ref="AO7:AO12">(AN7-1)^2/(AN7+1)^2</f>
        <v>0.04839017259898253</v>
      </c>
      <c r="AP7" s="25">
        <f aca="true" t="shared" si="14" ref="AP7:AP12">-AL7*0.000001/(4*PI()*0.002)*LN((SQRT((1-AO7)^4+4*AO7^2*AM7^2)-(1-AO7)^2)/(2*AO7^2*AM7))</f>
        <v>1.1766845526998508E-06</v>
      </c>
      <c r="AQ7" s="20"/>
      <c r="AR7" s="20">
        <v>0.31</v>
      </c>
      <c r="AS7" s="21">
        <v>0.912</v>
      </c>
      <c r="AT7" s="42">
        <f aca="true" t="shared" si="15" ref="AT7:AT25">SQRT(1+0.6961663*AR7^2/(AR7^2-0.0684043^2)+0.4079426*AR7^2/(AR7^2-0.1162414^2)+0.8974794*AR7^2/(AR7^2-9.896161^2))</f>
        <v>1.4851268126158896</v>
      </c>
      <c r="AU7" s="28">
        <f aca="true" t="shared" si="16" ref="AU7:AU25">(AT7-1)^2/(AT7+1)^2</f>
        <v>0.038107762220374305</v>
      </c>
      <c r="AV7" s="29">
        <f aca="true" t="shared" si="17" ref="AV7:AV25">-AR7*0.000001/(4*PI()*0.00545)*LN((SQRT((1-AU7)^4+4*AU7^2*AS7^2)-(1-AU7)^2)/(2*AU7^2*AS7))</f>
        <v>7.159696545233225E-08</v>
      </c>
      <c r="AW7" s="20"/>
      <c r="AX7" s="26">
        <v>0.1612</v>
      </c>
      <c r="AY7" s="26">
        <v>0.008</v>
      </c>
      <c r="AZ7" s="26">
        <f aca="true" t="shared" si="18" ref="AZ7:AZ60">SQRT(1+0.6961663*AX7^2/(AX7^2-0.0684043^2)+0.4079426*AX7^2/(AX7^2-0.1162414^2)+0.8974794*AX7^2/(AX7^2-9.896161^2))</f>
        <v>1.6427632465937039</v>
      </c>
      <c r="BA7" s="28">
        <f aca="true" t="shared" si="19" ref="BA7:BA60">(AZ7-1)^2/(AZ7+1)^2</f>
        <v>0.05915419582342538</v>
      </c>
      <c r="BB7" s="29">
        <f aca="true" t="shared" si="20" ref="BB7:BB26">-AX7*0.000001/(4*PI()*0.00646)*LN((SQRT((1-BA7)^4+4*BA7^2*AY7^2)-(1-BA7)^2)/(2*BA7^2*AY7))</f>
        <v>9.345617095649331E-06</v>
      </c>
      <c r="BC7" s="20"/>
      <c r="BD7" s="23">
        <v>1</v>
      </c>
      <c r="BE7" s="26">
        <v>0.938</v>
      </c>
      <c r="BF7" s="41">
        <f aca="true" t="shared" si="21" ref="BF7:BF19">SQRT(1+0.6961663*BD7^2/(BD7^2-0.0684043^2)+0.4079426*BD7^2/(BD7^2-0.1162414^2)+0.8974794*BD7^2/(BD7^2-9.896161^2))</f>
        <v>1.450417409406875</v>
      </c>
      <c r="BG7" s="28">
        <f aca="true" t="shared" si="22" ref="BG7:BG19">(BF7-1)^2/(BF7+1)^2</f>
        <v>0.03378704405880247</v>
      </c>
      <c r="BH7" s="87">
        <f aca="true" t="shared" si="23" ref="BH7:BH19">-BD7*0.000001/(4*PI()*0.00318)*LN((SQRT((1-BG7)^4+4*BG7^2*BE7^2)-(1-BG7)^2)/(2*BG7^2*BE7))</f>
        <v>-8.974392896106479E-08</v>
      </c>
      <c r="BJ7" s="1">
        <v>1400</v>
      </c>
      <c r="BK7" s="9">
        <f aca="true" t="shared" si="24" ref="BK7:BK53">1000000/(BJ7*100)</f>
        <v>7.142857142857143</v>
      </c>
      <c r="BL7" s="9">
        <v>0.0126</v>
      </c>
      <c r="BN7" s="43">
        <v>0.061264</v>
      </c>
      <c r="BO7" s="43">
        <v>0.514175</v>
      </c>
      <c r="BQ7" s="9">
        <v>97.4643</v>
      </c>
      <c r="BR7" s="9">
        <f aca="true" t="shared" si="25" ref="BR7:BR55">1000000/(BQ7*100)</f>
        <v>102.60167056040007</v>
      </c>
      <c r="BS7" s="10">
        <v>0.0185759</v>
      </c>
      <c r="BU7" s="9">
        <v>3.636</v>
      </c>
      <c r="BV7" s="30">
        <v>2.25E-05</v>
      </c>
      <c r="BX7" s="43">
        <v>6.199</v>
      </c>
      <c r="BY7" s="1">
        <f>BX7/10000</f>
        <v>0.0006198999999999999</v>
      </c>
      <c r="BZ7" s="36">
        <v>1.503E-05</v>
      </c>
      <c r="CB7" s="9">
        <v>7.14433</v>
      </c>
      <c r="CC7" s="5">
        <v>0.0651349</v>
      </c>
      <c r="CE7" s="9">
        <v>402.865</v>
      </c>
      <c r="CF7" s="9">
        <f aca="true" t="shared" si="26" ref="CF7:CF31">1000000/(CE7*100)</f>
        <v>24.82221091432614</v>
      </c>
      <c r="CG7" s="9">
        <v>0.503817</v>
      </c>
      <c r="CH7" s="9"/>
      <c r="CI7" s="12">
        <v>200</v>
      </c>
      <c r="CJ7" s="5">
        <f>1/CI7*10000</f>
        <v>50</v>
      </c>
      <c r="CK7" s="1">
        <v>0.02</v>
      </c>
      <c r="CM7" s="12">
        <v>900</v>
      </c>
      <c r="CN7" s="5">
        <f>1/CM7*10000</f>
        <v>11.11111111111111</v>
      </c>
      <c r="CO7" s="1">
        <v>0.02</v>
      </c>
      <c r="CQ7" s="12">
        <v>200</v>
      </c>
      <c r="CR7" s="5">
        <f aca="true" t="shared" si="27" ref="CR7:CR60">1/CQ7*10000</f>
        <v>50</v>
      </c>
      <c r="CU7" s="1">
        <v>8.21245</v>
      </c>
      <c r="CV7" s="1">
        <f>1.24/CU7</f>
        <v>0.1509902647809119</v>
      </c>
      <c r="CW7" s="30"/>
      <c r="CY7" s="1">
        <v>9.95244</v>
      </c>
      <c r="CZ7" s="1">
        <f aca="true" t="shared" si="28" ref="CZ7:CZ19">1/CY7*10000</f>
        <v>1004.7787276286017</v>
      </c>
      <c r="DA7" s="1">
        <v>0.0650352</v>
      </c>
      <c r="DB7" s="1">
        <f aca="true" t="shared" si="29" ref="DB7:DB19">DA7/4/PI()/CY7</f>
        <v>0.0005200068302330902</v>
      </c>
      <c r="DD7" s="1">
        <v>80</v>
      </c>
      <c r="DE7" s="1">
        <v>0.0143</v>
      </c>
      <c r="DG7" s="43">
        <v>24.0376</v>
      </c>
      <c r="DH7" s="43">
        <f aca="true" t="shared" si="30" ref="DH7:DH58">1/DG7*10000</f>
        <v>416.01490997437344</v>
      </c>
      <c r="DI7" s="43">
        <v>0.38835</v>
      </c>
      <c r="DJ7" s="43">
        <f aca="true" t="shared" si="31" ref="DJ7:DJ58">DI7/4/PI()/DG7</f>
        <v>0.0012856487783667577</v>
      </c>
      <c r="DL7" s="1">
        <v>50</v>
      </c>
      <c r="DM7" s="1">
        <v>0.0151</v>
      </c>
      <c r="DO7" s="1">
        <v>17.9435</v>
      </c>
      <c r="DP7" s="9">
        <f aca="true" t="shared" si="32" ref="DP7:DP15">1000000/(DO7*100)</f>
        <v>557.3048736311199</v>
      </c>
      <c r="DQ7" s="1">
        <v>1.98092</v>
      </c>
      <c r="DR7" s="1">
        <f aca="true" t="shared" si="33" ref="DR7:DR15">DQ7/4/PI()/DO7</f>
        <v>0.008785164819282675</v>
      </c>
      <c r="DT7" s="8">
        <v>16.9</v>
      </c>
      <c r="DU7" s="5">
        <v>591.7159763313609</v>
      </c>
      <c r="DV7" s="1">
        <v>0.22</v>
      </c>
      <c r="DW7" s="5">
        <f aca="true" t="shared" si="34" ref="DW7:DW14">DV7/4/PI()/DT7</f>
        <v>0.0010359197479354136</v>
      </c>
      <c r="DX7" s="1"/>
      <c r="DY7" s="1">
        <v>1.24</v>
      </c>
      <c r="DZ7" s="1">
        <f>DY7/10000</f>
        <v>0.000124</v>
      </c>
      <c r="EA7" s="30">
        <v>4.68E-08</v>
      </c>
      <c r="EB7" s="30"/>
      <c r="EC7" s="43">
        <v>1532.37</v>
      </c>
      <c r="ED7" s="9">
        <f aca="true" t="shared" si="35" ref="ED7:ED70">1000000/(EC7*100)</f>
        <v>6.525839059757108</v>
      </c>
      <c r="EE7" s="43">
        <v>0.246044</v>
      </c>
      <c r="EG7" s="12">
        <v>200</v>
      </c>
      <c r="EH7" s="8">
        <v>50</v>
      </c>
      <c r="EI7" s="30">
        <v>0.027183</v>
      </c>
      <c r="EJ7" s="20"/>
    </row>
    <row r="8" spans="1:140" ht="15">
      <c r="A8" s="20">
        <v>1370</v>
      </c>
      <c r="B8" s="26">
        <f t="shared" si="0"/>
        <v>7.299270072992701</v>
      </c>
      <c r="C8" s="21">
        <v>0.016</v>
      </c>
      <c r="E8" s="20">
        <v>800</v>
      </c>
      <c r="F8" s="26">
        <f t="shared" si="1"/>
        <v>12.5</v>
      </c>
      <c r="G8" s="23">
        <v>0.65</v>
      </c>
      <c r="I8" s="20">
        <v>1350</v>
      </c>
      <c r="J8" s="21">
        <f t="shared" si="2"/>
        <v>7.407407407407407</v>
      </c>
      <c r="K8" s="21">
        <v>0.023</v>
      </c>
      <c r="M8" s="20">
        <v>220</v>
      </c>
      <c r="N8" s="38">
        <f t="shared" si="3"/>
        <v>0.22</v>
      </c>
      <c r="O8" s="39">
        <v>1.813E-05</v>
      </c>
      <c r="Q8" s="22">
        <v>8.25</v>
      </c>
      <c r="R8" s="1">
        <v>0.44</v>
      </c>
      <c r="S8" s="1">
        <v>1.45</v>
      </c>
      <c r="T8" s="1">
        <f t="shared" si="4"/>
        <v>0.638</v>
      </c>
      <c r="V8" s="9">
        <v>0.205539</v>
      </c>
      <c r="W8" s="9">
        <v>0.888843</v>
      </c>
      <c r="X8" s="25">
        <f t="shared" si="5"/>
        <v>1.4538159583503295E-06</v>
      </c>
      <c r="Z8" s="23">
        <v>2.31</v>
      </c>
      <c r="AA8" s="21">
        <v>0.928</v>
      </c>
      <c r="AB8" s="40">
        <f t="shared" si="6"/>
        <v>1.4331911399285864</v>
      </c>
      <c r="AC8" s="24">
        <f t="shared" si="7"/>
        <v>0.031696162011585115</v>
      </c>
      <c r="AD8" s="25">
        <f t="shared" si="8"/>
        <v>7.41042451430593E-07</v>
      </c>
      <c r="AE8" s="20"/>
      <c r="AF8" s="23">
        <v>0.85</v>
      </c>
      <c r="AG8" s="26">
        <v>0.931</v>
      </c>
      <c r="AH8" s="41">
        <f t="shared" si="9"/>
        <v>1.4524982860552091</v>
      </c>
      <c r="AI8" s="27">
        <f t="shared" si="10"/>
        <v>0.03404210853455231</v>
      </c>
      <c r="AJ8" s="25">
        <f t="shared" si="11"/>
        <v>1.4279216371878131E-07</v>
      </c>
      <c r="AK8" s="20"/>
      <c r="AL8" s="20">
        <v>0.216</v>
      </c>
      <c r="AM8" s="20">
        <v>0.889</v>
      </c>
      <c r="AN8" s="42">
        <f t="shared" si="12"/>
        <v>1.5321853475027059</v>
      </c>
      <c r="AO8" s="28">
        <f t="shared" si="13"/>
        <v>0.04417075710797598</v>
      </c>
      <c r="AP8" s="25">
        <f t="shared" si="14"/>
        <v>2.505112786255222E-07</v>
      </c>
      <c r="AQ8" s="20"/>
      <c r="AR8" s="20">
        <v>0.75</v>
      </c>
      <c r="AS8" s="21">
        <v>0.914</v>
      </c>
      <c r="AT8" s="42">
        <f t="shared" si="15"/>
        <v>1.4542367370309937</v>
      </c>
      <c r="AU8" s="28">
        <f t="shared" si="16"/>
        <v>0.03425560211417868</v>
      </c>
      <c r="AV8" s="29">
        <f t="shared" si="17"/>
        <v>2.3366872896169947E-07</v>
      </c>
      <c r="AW8" s="20"/>
      <c r="AX8" s="26">
        <v>0.162</v>
      </c>
      <c r="AY8" s="26">
        <v>0.018</v>
      </c>
      <c r="AZ8" s="26">
        <f t="shared" si="18"/>
        <v>1.6394698075529242</v>
      </c>
      <c r="BA8" s="28">
        <f t="shared" si="19"/>
        <v>0.05869575472252917</v>
      </c>
      <c r="BB8" s="29">
        <f t="shared" si="20"/>
        <v>7.775654765732667E-06</v>
      </c>
      <c r="BC8" s="20"/>
      <c r="BD8" s="23">
        <v>2.39</v>
      </c>
      <c r="BE8" s="26">
        <v>0.936</v>
      </c>
      <c r="BF8" s="41">
        <f t="shared" si="21"/>
        <v>1.4318024528060427</v>
      </c>
      <c r="BG8" s="28">
        <f t="shared" si="22"/>
        <v>0.03152924894535637</v>
      </c>
      <c r="BH8" s="29">
        <f t="shared" si="23"/>
        <v>1.8267445829692534E-07</v>
      </c>
      <c r="BJ8" s="1">
        <v>1370</v>
      </c>
      <c r="BK8" s="9">
        <f t="shared" si="24"/>
        <v>7.299270072992701</v>
      </c>
      <c r="BL8" s="9">
        <v>0.0159</v>
      </c>
      <c r="BN8" s="43">
        <v>0.0650365</v>
      </c>
      <c r="BO8" s="43">
        <v>0.61502</v>
      </c>
      <c r="BQ8" s="9">
        <v>140.254</v>
      </c>
      <c r="BR8" s="9">
        <f t="shared" si="25"/>
        <v>71.29921428265861</v>
      </c>
      <c r="BS8" s="10">
        <v>0.0371517</v>
      </c>
      <c r="BU8" s="9">
        <v>3.704</v>
      </c>
      <c r="BV8" s="30">
        <v>3.39E-05</v>
      </c>
      <c r="BX8" s="43">
        <v>6.351</v>
      </c>
      <c r="BY8" s="1">
        <f aca="true" t="shared" si="36" ref="BY8:BY71">BX8/10000</f>
        <v>0.0006351</v>
      </c>
      <c r="BZ8" s="36">
        <v>1.636E-05</v>
      </c>
      <c r="CB8" s="9">
        <v>7.34318</v>
      </c>
      <c r="CC8" s="5">
        <v>0.0779636</v>
      </c>
      <c r="CE8" s="9">
        <v>410.315</v>
      </c>
      <c r="CF8" s="9">
        <f t="shared" si="26"/>
        <v>24.371519442379636</v>
      </c>
      <c r="CG8" s="9">
        <v>0.503817</v>
      </c>
      <c r="CH8" s="9"/>
      <c r="CI8" s="12">
        <v>210</v>
      </c>
      <c r="CJ8" s="5">
        <f aca="true" t="shared" si="37" ref="CJ8:CJ71">1/CI8*10000</f>
        <v>47.61904761904762</v>
      </c>
      <c r="CK8" s="1">
        <v>0.02</v>
      </c>
      <c r="CM8" s="12">
        <v>910</v>
      </c>
      <c r="CN8" s="5">
        <f aca="true" t="shared" si="38" ref="CN8:CN56">1/CM8*10000</f>
        <v>10.989010989010989</v>
      </c>
      <c r="CO8" s="1">
        <v>0.02</v>
      </c>
      <c r="CQ8" s="12">
        <v>300</v>
      </c>
      <c r="CR8" s="5">
        <f t="shared" si="27"/>
        <v>33.333333333333336</v>
      </c>
      <c r="CU8" s="1">
        <v>8.67382</v>
      </c>
      <c r="CV8" s="1">
        <f aca="true" t="shared" si="39" ref="CV8:CV57">1.24/CU8</f>
        <v>0.14295892697796359</v>
      </c>
      <c r="CW8" s="1">
        <v>0.0226601</v>
      </c>
      <c r="CY8" s="1">
        <v>10.896</v>
      </c>
      <c r="CZ8" s="1">
        <f t="shared" si="28"/>
        <v>917.7679882525697</v>
      </c>
      <c r="DA8" s="1">
        <v>0.095332</v>
      </c>
      <c r="DB8" s="1">
        <f t="shared" si="29"/>
        <v>0.0006962444491022653</v>
      </c>
      <c r="DD8" s="1">
        <v>100</v>
      </c>
      <c r="DE8" s="1">
        <v>0.0122</v>
      </c>
      <c r="DG8" s="43">
        <v>25.9155</v>
      </c>
      <c r="DH8" s="43">
        <f t="shared" si="30"/>
        <v>385.8694603615596</v>
      </c>
      <c r="DI8" s="43">
        <v>0.854369</v>
      </c>
      <c r="DJ8" s="43">
        <f t="shared" si="31"/>
        <v>0.002623469537043073</v>
      </c>
      <c r="DL8" s="1">
        <v>100</v>
      </c>
      <c r="DM8" s="1">
        <v>0.0129</v>
      </c>
      <c r="DO8" s="1">
        <v>25.1755</v>
      </c>
      <c r="DP8" s="9">
        <f t="shared" si="32"/>
        <v>397.21157474528803</v>
      </c>
      <c r="DQ8" s="1">
        <v>2.15456</v>
      </c>
      <c r="DR8" s="1">
        <f t="shared" si="33"/>
        <v>0.006810368695518937</v>
      </c>
      <c r="DT8" s="8">
        <v>20</v>
      </c>
      <c r="DU8" s="5">
        <v>500</v>
      </c>
      <c r="DV8" s="1">
        <v>0.44</v>
      </c>
      <c r="DW8" s="5">
        <f t="shared" si="34"/>
        <v>0.0017507043740108488</v>
      </c>
      <c r="DY8" s="1">
        <v>1.269</v>
      </c>
      <c r="DZ8" s="1">
        <f aca="true" t="shared" si="40" ref="DZ8:DZ71">DY8/10000</f>
        <v>0.0001269</v>
      </c>
      <c r="EA8" s="30">
        <v>5.13E-08</v>
      </c>
      <c r="EB8" s="30"/>
      <c r="EC8" s="43">
        <v>1492.65</v>
      </c>
      <c r="ED8" s="9">
        <f t="shared" si="35"/>
        <v>6.699494188188792</v>
      </c>
      <c r="EE8" s="43">
        <v>0.261161</v>
      </c>
      <c r="EG8" s="12">
        <v>201</v>
      </c>
      <c r="EH8" s="8">
        <v>49.75124378109452</v>
      </c>
      <c r="EI8" s="30">
        <v>0.027664</v>
      </c>
      <c r="EJ8" s="43"/>
    </row>
    <row r="9" spans="1:140" ht="15">
      <c r="A9" s="20">
        <v>1340</v>
      </c>
      <c r="B9" s="26">
        <f t="shared" si="0"/>
        <v>7.462686567164179</v>
      </c>
      <c r="C9" s="21">
        <v>0.022</v>
      </c>
      <c r="E9" s="20">
        <v>825</v>
      </c>
      <c r="F9" s="26">
        <f t="shared" si="1"/>
        <v>12.121212121212121</v>
      </c>
      <c r="G9" s="23">
        <v>0.57</v>
      </c>
      <c r="I9" s="20">
        <v>1300</v>
      </c>
      <c r="J9" s="21">
        <f t="shared" si="2"/>
        <v>7.6923076923076925</v>
      </c>
      <c r="K9" s="21">
        <v>0.065</v>
      </c>
      <c r="M9" s="20">
        <v>240</v>
      </c>
      <c r="N9" s="38">
        <f t="shared" si="3"/>
        <v>0.24</v>
      </c>
      <c r="O9" s="39">
        <v>1.9620000000000002E-05</v>
      </c>
      <c r="Q9" s="22">
        <v>8.38</v>
      </c>
      <c r="R9" s="1">
        <v>0.52</v>
      </c>
      <c r="S9" s="1">
        <v>1.65</v>
      </c>
      <c r="T9" s="1">
        <f t="shared" si="4"/>
        <v>0.858</v>
      </c>
      <c r="V9" s="9">
        <v>0.210127</v>
      </c>
      <c r="W9" s="9">
        <v>0.643637</v>
      </c>
      <c r="X9" s="25">
        <f t="shared" si="5"/>
        <v>1.0762495874859798E-06</v>
      </c>
      <c r="Z9" s="23">
        <v>2.53</v>
      </c>
      <c r="AA9" s="21">
        <v>0.919</v>
      </c>
      <c r="AB9" s="40">
        <f t="shared" si="6"/>
        <v>1.4292377392733746</v>
      </c>
      <c r="AC9" s="24">
        <f t="shared" si="7"/>
        <v>0.031221643376470945</v>
      </c>
      <c r="AD9" s="25">
        <f t="shared" si="8"/>
        <v>1.579271682631117E-06</v>
      </c>
      <c r="AE9" s="20"/>
      <c r="AF9" s="31">
        <v>0.9</v>
      </c>
      <c r="AG9" s="26">
        <v>0.94</v>
      </c>
      <c r="AH9" s="41">
        <f t="shared" si="9"/>
        <v>1.4517539550240655</v>
      </c>
      <c r="AI9" s="27">
        <f t="shared" si="10"/>
        <v>0.033950811374217585</v>
      </c>
      <c r="AJ9" s="32">
        <f t="shared" si="11"/>
        <v>-2.702886028791748E-07</v>
      </c>
      <c r="AK9" s="20"/>
      <c r="AL9" s="20">
        <v>0.243</v>
      </c>
      <c r="AM9" s="20">
        <v>0.921</v>
      </c>
      <c r="AN9" s="42">
        <f t="shared" si="12"/>
        <v>1.5114656213394615</v>
      </c>
      <c r="AO9" s="28">
        <f t="shared" si="13"/>
        <v>0.04147423840396224</v>
      </c>
      <c r="AP9" s="32">
        <f t="shared" si="14"/>
        <v>-6.752931190722518E-09</v>
      </c>
      <c r="AQ9" s="20"/>
      <c r="AR9" s="20">
        <v>1.26</v>
      </c>
      <c r="AS9" s="21">
        <v>0.915</v>
      </c>
      <c r="AT9" s="42">
        <f t="shared" si="15"/>
        <v>1.4473699883562041</v>
      </c>
      <c r="AU9" s="28">
        <f t="shared" si="16"/>
        <v>0.03341445887434826</v>
      </c>
      <c r="AV9" s="29">
        <f t="shared" si="17"/>
        <v>4.0345192389948924E-07</v>
      </c>
      <c r="AW9" s="20"/>
      <c r="AX9" s="26">
        <v>0.1628</v>
      </c>
      <c r="AY9" s="26">
        <v>0.045</v>
      </c>
      <c r="AZ9" s="26">
        <f t="shared" si="18"/>
        <v>1.636276727086086</v>
      </c>
      <c r="BA9" s="28">
        <f t="shared" si="19"/>
        <v>0.05825189868034832</v>
      </c>
      <c r="BB9" s="29">
        <f t="shared" si="20"/>
        <v>5.978382545930454E-06</v>
      </c>
      <c r="BC9" s="20"/>
      <c r="BD9" s="23">
        <v>2.58</v>
      </c>
      <c r="BE9" s="26">
        <v>0.902</v>
      </c>
      <c r="BF9" s="41">
        <f t="shared" si="21"/>
        <v>1.4282786501492455</v>
      </c>
      <c r="BG9" s="28">
        <f t="shared" si="22"/>
        <v>0.031106833700205255</v>
      </c>
      <c r="BH9" s="29">
        <f t="shared" si="23"/>
        <v>2.6361700202589824E-06</v>
      </c>
      <c r="BJ9" s="1">
        <v>1340</v>
      </c>
      <c r="BK9" s="9">
        <f t="shared" si="24"/>
        <v>7.462686567164179</v>
      </c>
      <c r="BL9" s="9">
        <v>0.0193</v>
      </c>
      <c r="BN9" s="43">
        <v>0.0690412</v>
      </c>
      <c r="BO9" s="43">
        <v>0.71706</v>
      </c>
      <c r="BQ9" s="9">
        <v>187.797</v>
      </c>
      <c r="BR9" s="9">
        <f t="shared" si="25"/>
        <v>53.2489869380235</v>
      </c>
      <c r="BS9" s="10">
        <v>0.0557276</v>
      </c>
      <c r="BU9" s="9">
        <v>3.774</v>
      </c>
      <c r="BV9" s="30">
        <v>3.93E-05</v>
      </c>
      <c r="BX9" s="43">
        <v>6.508</v>
      </c>
      <c r="BY9" s="1">
        <f t="shared" si="36"/>
        <v>0.0006508</v>
      </c>
      <c r="BZ9" s="36">
        <v>1.781E-05</v>
      </c>
      <c r="CB9" s="9">
        <v>7.34318</v>
      </c>
      <c r="CC9" s="5">
        <v>0.093319</v>
      </c>
      <c r="CE9" s="9">
        <v>418.911</v>
      </c>
      <c r="CF9" s="9">
        <f t="shared" si="26"/>
        <v>23.87141898875895</v>
      </c>
      <c r="CG9" s="9">
        <v>0.515267</v>
      </c>
      <c r="CH9" s="9"/>
      <c r="CI9" s="12">
        <v>230</v>
      </c>
      <c r="CJ9" s="5">
        <f t="shared" si="37"/>
        <v>43.47826086956522</v>
      </c>
      <c r="CK9" s="1">
        <v>0.03</v>
      </c>
      <c r="CM9" s="12">
        <v>920</v>
      </c>
      <c r="CN9" s="5">
        <f t="shared" si="38"/>
        <v>10.869565217391305</v>
      </c>
      <c r="CO9" s="1">
        <v>0.02</v>
      </c>
      <c r="CQ9" s="12">
        <v>350</v>
      </c>
      <c r="CR9" s="5">
        <f t="shared" si="27"/>
        <v>28.571428571428573</v>
      </c>
      <c r="CU9" s="1">
        <v>9.22747</v>
      </c>
      <c r="CV9" s="1">
        <f t="shared" si="39"/>
        <v>0.13438136347232774</v>
      </c>
      <c r="CW9" s="1">
        <v>0.0623153</v>
      </c>
      <c r="CY9" s="1">
        <v>17.2197</v>
      </c>
      <c r="CZ9" s="1">
        <f t="shared" si="28"/>
        <v>580.7302101662631</v>
      </c>
      <c r="DA9" s="1">
        <v>0.272889</v>
      </c>
      <c r="DB9" s="1">
        <f t="shared" si="29"/>
        <v>0.0012611030757041129</v>
      </c>
      <c r="DD9" s="1">
        <v>150</v>
      </c>
      <c r="DE9" s="1">
        <v>0.01</v>
      </c>
      <c r="DG9" s="43">
        <v>27.7934</v>
      </c>
      <c r="DH9" s="43">
        <f t="shared" si="30"/>
        <v>359.79764980175156</v>
      </c>
      <c r="DI9" s="43">
        <v>1.16505</v>
      </c>
      <c r="DJ9" s="43">
        <f t="shared" si="31"/>
        <v>0.0033357463723260317</v>
      </c>
      <c r="DL9" s="1">
        <v>200</v>
      </c>
      <c r="DM9" s="1">
        <v>0.0083</v>
      </c>
      <c r="DO9" s="1">
        <v>35.1752</v>
      </c>
      <c r="DP9" s="9">
        <f t="shared" si="32"/>
        <v>284.291205167277</v>
      </c>
      <c r="DQ9" s="1">
        <v>3.00243</v>
      </c>
      <c r="DR9" s="1">
        <f t="shared" si="33"/>
        <v>0.006792450018584108</v>
      </c>
      <c r="DT9" s="8">
        <v>30</v>
      </c>
      <c r="DU9" s="5">
        <v>333.3333333333333</v>
      </c>
      <c r="DV9" s="1">
        <v>1.8</v>
      </c>
      <c r="DW9" s="5">
        <f t="shared" si="34"/>
        <v>0.004774648292756861</v>
      </c>
      <c r="DY9" s="1">
        <v>1.298</v>
      </c>
      <c r="DZ9" s="1">
        <f t="shared" si="40"/>
        <v>0.0001298</v>
      </c>
      <c r="EA9" s="30">
        <v>5.62E-08</v>
      </c>
      <c r="EB9" s="30"/>
      <c r="EC9" s="43">
        <v>1452.82</v>
      </c>
      <c r="ED9" s="9">
        <f t="shared" si="35"/>
        <v>6.883165154664721</v>
      </c>
      <c r="EE9" s="43">
        <v>0.223297</v>
      </c>
      <c r="EG9" s="12">
        <v>202</v>
      </c>
      <c r="EH9" s="8">
        <v>49.504950495049506</v>
      </c>
      <c r="EI9" s="30">
        <v>0.028151</v>
      </c>
      <c r="EJ9" s="43"/>
    </row>
    <row r="10" spans="1:140" ht="15">
      <c r="A10" s="20">
        <v>1310</v>
      </c>
      <c r="B10" s="26">
        <f t="shared" si="0"/>
        <v>7.633587786259542</v>
      </c>
      <c r="C10" s="21">
        <v>0.041</v>
      </c>
      <c r="E10" s="20">
        <v>850</v>
      </c>
      <c r="F10" s="26">
        <f t="shared" si="1"/>
        <v>11.764705882352942</v>
      </c>
      <c r="G10" s="23">
        <v>0.55</v>
      </c>
      <c r="I10" s="20">
        <v>1280</v>
      </c>
      <c r="J10" s="21">
        <f t="shared" si="2"/>
        <v>7.8125</v>
      </c>
      <c r="K10" s="21">
        <v>0.17</v>
      </c>
      <c r="M10" s="20">
        <v>260</v>
      </c>
      <c r="N10" s="38">
        <f t="shared" si="3"/>
        <v>0.26</v>
      </c>
      <c r="O10" s="39">
        <v>2.09E-05</v>
      </c>
      <c r="Q10" s="22">
        <v>8.5</v>
      </c>
      <c r="R10" s="1">
        <v>0.49</v>
      </c>
      <c r="S10" s="1">
        <v>1.91</v>
      </c>
      <c r="T10" s="1">
        <f t="shared" si="4"/>
        <v>0.9359</v>
      </c>
      <c r="V10" s="9">
        <v>0.215101</v>
      </c>
      <c r="W10" s="9">
        <v>0.441636</v>
      </c>
      <c r="X10" s="25">
        <f t="shared" si="5"/>
        <v>7.55956895998681E-07</v>
      </c>
      <c r="Z10" s="23">
        <v>2.84</v>
      </c>
      <c r="AA10" s="21">
        <v>0.919</v>
      </c>
      <c r="AB10" s="40">
        <f t="shared" si="6"/>
        <v>1.4229018521620052</v>
      </c>
      <c r="AC10" s="24">
        <f t="shared" si="7"/>
        <v>0.03046544531170899</v>
      </c>
      <c r="AD10" s="25">
        <f t="shared" si="8"/>
        <v>1.894912788232655E-06</v>
      </c>
      <c r="AE10" s="20"/>
      <c r="AF10" s="31">
        <v>0.95</v>
      </c>
      <c r="AG10" s="26">
        <v>0.94</v>
      </c>
      <c r="AH10" s="41">
        <f t="shared" si="9"/>
        <v>1.4510651315237548</v>
      </c>
      <c r="AI10" s="27">
        <f t="shared" si="10"/>
        <v>0.03386638249265689</v>
      </c>
      <c r="AJ10" s="32">
        <f t="shared" si="11"/>
        <v>-2.773388782979418E-07</v>
      </c>
      <c r="AK10" s="20"/>
      <c r="AL10" s="20">
        <v>0.291</v>
      </c>
      <c r="AM10" s="20">
        <v>0.942</v>
      </c>
      <c r="AN10" s="42">
        <f t="shared" si="12"/>
        <v>1.4904701099728135</v>
      </c>
      <c r="AO10" s="28">
        <f t="shared" si="13"/>
        <v>0.038784877514836606</v>
      </c>
      <c r="AP10" s="32">
        <f t="shared" si="14"/>
        <v>-2.0614479627316365E-07</v>
      </c>
      <c r="AQ10" s="20"/>
      <c r="AR10" s="20">
        <v>1.69</v>
      </c>
      <c r="AS10" s="21">
        <v>0.915</v>
      </c>
      <c r="AT10" s="42">
        <f t="shared" si="15"/>
        <v>1.442300429340142</v>
      </c>
      <c r="AU10" s="28">
        <f t="shared" si="16"/>
        <v>0.032797183540804256</v>
      </c>
      <c r="AV10" s="29">
        <f t="shared" si="17"/>
        <v>5.71616116468746E-07</v>
      </c>
      <c r="AW10" s="20"/>
      <c r="AX10" s="26">
        <v>0.1636</v>
      </c>
      <c r="AY10" s="26">
        <v>0.091</v>
      </c>
      <c r="AZ10" s="26">
        <f t="shared" si="18"/>
        <v>1.6331794026077797</v>
      </c>
      <c r="BA10" s="28">
        <f t="shared" si="19"/>
        <v>0.05782194003875879</v>
      </c>
      <c r="BB10" s="29">
        <f t="shared" si="20"/>
        <v>4.590481106363787E-06</v>
      </c>
      <c r="BC10" s="20"/>
      <c r="BD10" s="23">
        <v>2.67</v>
      </c>
      <c r="BE10" s="26">
        <v>0.843</v>
      </c>
      <c r="BF10" s="41">
        <f t="shared" si="21"/>
        <v>1.4264928221961521</v>
      </c>
      <c r="BG10" s="28">
        <f t="shared" si="22"/>
        <v>0.03089338032397091</v>
      </c>
      <c r="BH10" s="29">
        <f t="shared" si="23"/>
        <v>7.269149937465629E-06</v>
      </c>
      <c r="BJ10" s="1">
        <v>1300</v>
      </c>
      <c r="BK10" s="9">
        <f t="shared" si="24"/>
        <v>7.6923076923076925</v>
      </c>
      <c r="BL10" s="9">
        <v>0.0565</v>
      </c>
      <c r="BN10" s="43">
        <v>0.0750655</v>
      </c>
      <c r="BO10" s="43">
        <v>0.71706</v>
      </c>
      <c r="BQ10" s="9">
        <v>232.964</v>
      </c>
      <c r="BR10" s="9">
        <f t="shared" si="25"/>
        <v>42.92508713792689</v>
      </c>
      <c r="BS10" s="10">
        <v>0.0743034</v>
      </c>
      <c r="BU10" s="9">
        <v>3.846</v>
      </c>
      <c r="BV10" s="30">
        <v>4.96E-05</v>
      </c>
      <c r="BX10" s="43">
        <v>6.665</v>
      </c>
      <c r="BY10" s="1">
        <f t="shared" si="36"/>
        <v>0.0006665</v>
      </c>
      <c r="BZ10" s="36">
        <v>1.936E-05</v>
      </c>
      <c r="CB10" s="9">
        <v>7.44467</v>
      </c>
      <c r="CC10" s="5">
        <v>0.11643</v>
      </c>
      <c r="CE10" s="9">
        <v>427.507</v>
      </c>
      <c r="CF10" s="9">
        <f t="shared" si="26"/>
        <v>23.391429847932315</v>
      </c>
      <c r="CG10" s="9">
        <v>0.549618</v>
      </c>
      <c r="CH10" s="9"/>
      <c r="CI10" s="12">
        <v>250</v>
      </c>
      <c r="CJ10" s="5">
        <f t="shared" si="37"/>
        <v>40</v>
      </c>
      <c r="CK10" s="1">
        <v>0.03</v>
      </c>
      <c r="CM10" s="12">
        <v>930</v>
      </c>
      <c r="CN10" s="5">
        <f t="shared" si="38"/>
        <v>10.75268817204301</v>
      </c>
      <c r="CO10" s="1">
        <v>0.02</v>
      </c>
      <c r="CQ10" s="12">
        <v>400</v>
      </c>
      <c r="CR10" s="5">
        <f t="shared" si="27"/>
        <v>25</v>
      </c>
      <c r="CU10" s="1">
        <v>9.59657</v>
      </c>
      <c r="CV10" s="1">
        <f t="shared" si="39"/>
        <v>0.12921283333524375</v>
      </c>
      <c r="CW10" s="1">
        <v>0.124631</v>
      </c>
      <c r="CY10" s="1">
        <v>19.8672</v>
      </c>
      <c r="CZ10" s="1">
        <f t="shared" si="28"/>
        <v>503.34219215591526</v>
      </c>
      <c r="DA10" s="1">
        <v>0.429752</v>
      </c>
      <c r="DB10" s="1">
        <f t="shared" si="29"/>
        <v>0.0017213586993544184</v>
      </c>
      <c r="DD10" s="1">
        <v>175</v>
      </c>
      <c r="DE10" s="1">
        <v>0.009</v>
      </c>
      <c r="DG10" s="43">
        <v>29.8592</v>
      </c>
      <c r="DH10" s="43">
        <f t="shared" si="30"/>
        <v>334.90515486014357</v>
      </c>
      <c r="DI10" s="43">
        <v>1.32039</v>
      </c>
      <c r="DJ10" s="43">
        <f t="shared" si="31"/>
        <v>0.0035189589022664317</v>
      </c>
      <c r="DL10" s="1">
        <v>300</v>
      </c>
      <c r="DM10" s="1">
        <v>0.0071</v>
      </c>
      <c r="DO10" s="1">
        <v>44.7887</v>
      </c>
      <c r="DP10" s="9">
        <f t="shared" si="32"/>
        <v>223.27060173659873</v>
      </c>
      <c r="DQ10" s="1">
        <v>4.51316</v>
      </c>
      <c r="DR10" s="1">
        <f t="shared" si="33"/>
        <v>0.008018671260436433</v>
      </c>
      <c r="DT10" s="8">
        <v>40</v>
      </c>
      <c r="DU10" s="5">
        <v>250</v>
      </c>
      <c r="DV10" s="1">
        <v>3.31</v>
      </c>
      <c r="DW10" s="5">
        <f t="shared" si="34"/>
        <v>0.0065850357704271695</v>
      </c>
      <c r="DY10" s="1">
        <v>1.329</v>
      </c>
      <c r="DZ10" s="1">
        <f t="shared" si="40"/>
        <v>0.0001329</v>
      </c>
      <c r="EA10" s="30">
        <v>6.16E-08</v>
      </c>
      <c r="EB10" s="30"/>
      <c r="EC10" s="43">
        <v>1410.35</v>
      </c>
      <c r="ED10" s="9">
        <f t="shared" si="35"/>
        <v>7.0904385436239235</v>
      </c>
      <c r="EE10" s="43">
        <v>0.185559</v>
      </c>
      <c r="EG10" s="12">
        <v>203</v>
      </c>
      <c r="EH10" s="8">
        <v>49.26108374384236</v>
      </c>
      <c r="EI10" s="30">
        <v>0.028645</v>
      </c>
      <c r="EJ10" s="43"/>
    </row>
    <row r="11" spans="1:140" ht="15">
      <c r="A11" s="20">
        <v>1300</v>
      </c>
      <c r="B11" s="26">
        <f t="shared" si="0"/>
        <v>7.6923076923076925</v>
      </c>
      <c r="C11" s="21">
        <v>0.055</v>
      </c>
      <c r="E11" s="20">
        <v>900</v>
      </c>
      <c r="F11" s="26">
        <f t="shared" si="1"/>
        <v>11.11111111111111</v>
      </c>
      <c r="G11" s="23">
        <v>0.57</v>
      </c>
      <c r="I11" s="20">
        <v>1260</v>
      </c>
      <c r="J11" s="21">
        <f t="shared" si="2"/>
        <v>7.936507936507937</v>
      </c>
      <c r="K11" s="21">
        <v>0.29</v>
      </c>
      <c r="M11" s="20">
        <v>280</v>
      </c>
      <c r="N11" s="38">
        <f t="shared" si="3"/>
        <v>0.28</v>
      </c>
      <c r="O11" s="39">
        <v>2.3170000000000003E-05</v>
      </c>
      <c r="Q11" s="22">
        <v>8.63</v>
      </c>
      <c r="R11" s="1">
        <v>0.45</v>
      </c>
      <c r="S11" s="1">
        <v>2.3</v>
      </c>
      <c r="T11" s="1">
        <f t="shared" si="4"/>
        <v>1.035</v>
      </c>
      <c r="V11" s="9">
        <v>0.22044</v>
      </c>
      <c r="W11" s="9">
        <v>0.337563</v>
      </c>
      <c r="X11" s="25">
        <f t="shared" si="5"/>
        <v>5.921549666454326E-07</v>
      </c>
      <c r="Z11" s="23">
        <v>3.15</v>
      </c>
      <c r="AA11" s="21">
        <v>0.881</v>
      </c>
      <c r="AB11" s="40">
        <f t="shared" si="6"/>
        <v>1.41556029439605</v>
      </c>
      <c r="AC11" s="24">
        <f t="shared" si="7"/>
        <v>0.029595952791757703</v>
      </c>
      <c r="AD11" s="25">
        <f t="shared" si="8"/>
        <v>6.031986619489781E-06</v>
      </c>
      <c r="AE11" s="20"/>
      <c r="AF11" s="31">
        <v>1</v>
      </c>
      <c r="AG11" s="26">
        <v>0.94</v>
      </c>
      <c r="AH11" s="41">
        <f t="shared" si="9"/>
        <v>1.450417409406875</v>
      </c>
      <c r="AI11" s="27">
        <f t="shared" si="10"/>
        <v>0.03378704405880247</v>
      </c>
      <c r="AJ11" s="32">
        <f t="shared" si="11"/>
        <v>-2.8405606115441296E-07</v>
      </c>
      <c r="AK11" s="20"/>
      <c r="AL11" s="20">
        <v>0.358</v>
      </c>
      <c r="AM11" s="20">
        <v>0.942</v>
      </c>
      <c r="AN11" s="42">
        <f t="shared" si="12"/>
        <v>1.4755980282593488</v>
      </c>
      <c r="AO11" s="28">
        <f t="shared" si="13"/>
        <v>0.03690794244199737</v>
      </c>
      <c r="AP11" s="32">
        <f t="shared" si="14"/>
        <v>-2.0028323159102744E-07</v>
      </c>
      <c r="AQ11" s="20"/>
      <c r="AR11" s="20">
        <v>1.93</v>
      </c>
      <c r="AS11" s="21">
        <v>0.915</v>
      </c>
      <c r="AT11" s="42">
        <f t="shared" si="15"/>
        <v>1.4390915856499438</v>
      </c>
      <c r="AU11" s="28">
        <f t="shared" si="16"/>
        <v>0.032408133080660206</v>
      </c>
      <c r="AV11" s="29">
        <f t="shared" si="17"/>
        <v>6.747315124624381E-07</v>
      </c>
      <c r="AW11" s="20"/>
      <c r="AX11" s="26">
        <v>0.1639</v>
      </c>
      <c r="AY11" s="26">
        <v>0.117</v>
      </c>
      <c r="AZ11" s="26">
        <f t="shared" si="18"/>
        <v>1.6320417030649066</v>
      </c>
      <c r="BA11" s="28">
        <f t="shared" si="19"/>
        <v>0.05766415562162259</v>
      </c>
      <c r="BB11" s="29">
        <f t="shared" si="20"/>
        <v>4.092216514276257E-06</v>
      </c>
      <c r="BC11" s="20"/>
      <c r="BD11" s="23">
        <v>2.81</v>
      </c>
      <c r="BE11" s="26">
        <v>0.9</v>
      </c>
      <c r="BF11" s="41">
        <f t="shared" si="21"/>
        <v>1.4235569032745987</v>
      </c>
      <c r="BG11" s="28">
        <f t="shared" si="22"/>
        <v>0.03054337938575838</v>
      </c>
      <c r="BH11" s="29">
        <f t="shared" si="23"/>
        <v>3.1063736234201065E-06</v>
      </c>
      <c r="BJ11" s="1">
        <v>1280</v>
      </c>
      <c r="BK11" s="9">
        <f t="shared" si="24"/>
        <v>7.8125</v>
      </c>
      <c r="BL11" s="9">
        <v>0.0725</v>
      </c>
      <c r="BN11" s="43">
        <v>0.0816155</v>
      </c>
      <c r="BO11" s="43">
        <v>0.681292</v>
      </c>
      <c r="BQ11" s="9">
        <v>275.753</v>
      </c>
      <c r="BR11" s="9">
        <f t="shared" si="25"/>
        <v>36.26433801264175</v>
      </c>
      <c r="BS11" s="10">
        <v>0.0743034</v>
      </c>
      <c r="BU11" s="9">
        <v>3.922</v>
      </c>
      <c r="BV11" s="30">
        <v>5.18E-05</v>
      </c>
      <c r="BX11" s="43">
        <v>6.831</v>
      </c>
      <c r="BY11" s="1">
        <f t="shared" si="36"/>
        <v>0.0006831000000000001</v>
      </c>
      <c r="BZ11" s="36">
        <v>6.3E-06</v>
      </c>
      <c r="CB11" s="9">
        <v>7.54756</v>
      </c>
      <c r="CC11" s="5">
        <v>0.139362</v>
      </c>
      <c r="CE11" s="9">
        <v>436.103</v>
      </c>
      <c r="CF11" s="9">
        <f t="shared" si="26"/>
        <v>22.93036278126956</v>
      </c>
      <c r="CG11" s="9">
        <v>0.59542</v>
      </c>
      <c r="CH11" s="9"/>
      <c r="CI11" s="12">
        <v>270</v>
      </c>
      <c r="CJ11" s="5">
        <f t="shared" si="37"/>
        <v>37.03703703703704</v>
      </c>
      <c r="CK11" s="1">
        <v>0.04</v>
      </c>
      <c r="CM11" s="12">
        <v>940</v>
      </c>
      <c r="CN11" s="5">
        <f t="shared" si="38"/>
        <v>10.638297872340425</v>
      </c>
      <c r="CO11" s="1">
        <v>0.02</v>
      </c>
      <c r="CQ11" s="1">
        <v>430</v>
      </c>
      <c r="CR11" s="5">
        <f t="shared" si="27"/>
        <v>23.25581395348837</v>
      </c>
      <c r="CU11" s="1">
        <v>9.68884</v>
      </c>
      <c r="CV11" s="1">
        <f t="shared" si="39"/>
        <v>0.12798229715838014</v>
      </c>
      <c r="CW11" s="1">
        <v>0.203941</v>
      </c>
      <c r="CY11" s="1">
        <v>19.6787</v>
      </c>
      <c r="CZ11" s="1">
        <f t="shared" si="28"/>
        <v>508.1636490215309</v>
      </c>
      <c r="DA11" s="1">
        <v>0.472869</v>
      </c>
      <c r="DB11" s="1">
        <f t="shared" si="29"/>
        <v>0.001912205551812911</v>
      </c>
      <c r="DD11" s="1">
        <v>200</v>
      </c>
      <c r="DE11" s="1">
        <v>0.0085</v>
      </c>
      <c r="DG11" s="43">
        <v>31.7371</v>
      </c>
      <c r="DH11" s="43">
        <f t="shared" si="30"/>
        <v>315.08865019173146</v>
      </c>
      <c r="DI11" s="43">
        <v>1.63107</v>
      </c>
      <c r="DJ11" s="43">
        <f t="shared" si="31"/>
        <v>0.0040897380830147954</v>
      </c>
      <c r="DL11" s="1">
        <v>400</v>
      </c>
      <c r="DM11" s="1">
        <v>0.0057</v>
      </c>
      <c r="DO11" s="1">
        <v>54.9588</v>
      </c>
      <c r="DP11" s="9">
        <f t="shared" si="32"/>
        <v>181.95448226671618</v>
      </c>
      <c r="DQ11" s="1">
        <v>6.0259</v>
      </c>
      <c r="DR11" s="1">
        <f t="shared" si="33"/>
        <v>0.008725188428217612</v>
      </c>
      <c r="DT11" s="8">
        <v>50</v>
      </c>
      <c r="DU11" s="5">
        <v>200</v>
      </c>
      <c r="DV11" s="1">
        <v>5.05</v>
      </c>
      <c r="DW11" s="5">
        <f t="shared" si="34"/>
        <v>0.008037324626140714</v>
      </c>
      <c r="DY11" s="1">
        <v>1.359</v>
      </c>
      <c r="DZ11" s="1">
        <f t="shared" si="40"/>
        <v>0.0001359</v>
      </c>
      <c r="EA11" s="30">
        <v>6.75E-08</v>
      </c>
      <c r="EB11" s="30"/>
      <c r="EC11" s="43">
        <v>1373.1</v>
      </c>
      <c r="ED11" s="9">
        <f t="shared" si="35"/>
        <v>7.28279076542131</v>
      </c>
      <c r="EE11" s="43">
        <v>0.107835</v>
      </c>
      <c r="EG11" s="12">
        <v>204</v>
      </c>
      <c r="EH11" s="8">
        <v>49.01960784313725</v>
      </c>
      <c r="EI11" s="30">
        <v>0.029145</v>
      </c>
      <c r="EJ11" s="43"/>
    </row>
    <row r="12" spans="1:140" ht="15">
      <c r="A12" s="20">
        <v>1290</v>
      </c>
      <c r="B12" s="26">
        <f t="shared" si="0"/>
        <v>7.751937984496124</v>
      </c>
      <c r="C12" s="21">
        <v>0.068</v>
      </c>
      <c r="E12" s="20">
        <v>950</v>
      </c>
      <c r="F12" s="26">
        <f t="shared" si="1"/>
        <v>10.526315789473685</v>
      </c>
      <c r="G12" s="23">
        <v>0.62</v>
      </c>
      <c r="I12" s="20">
        <v>1250</v>
      </c>
      <c r="J12" s="21">
        <f t="shared" si="2"/>
        <v>8</v>
      </c>
      <c r="K12" s="21">
        <v>0.42</v>
      </c>
      <c r="M12" s="20">
        <v>300</v>
      </c>
      <c r="N12" s="38">
        <f t="shared" si="3"/>
        <v>0.3</v>
      </c>
      <c r="O12" s="39">
        <v>6.690000000000001E-06</v>
      </c>
      <c r="Q12" s="22">
        <v>8.75</v>
      </c>
      <c r="R12" s="1">
        <v>0.36</v>
      </c>
      <c r="S12" s="1">
        <v>3.4</v>
      </c>
      <c r="T12" s="1">
        <f t="shared" si="4"/>
        <v>1.224</v>
      </c>
      <c r="V12" s="9">
        <v>0.224996</v>
      </c>
      <c r="W12" s="9">
        <v>0.311571</v>
      </c>
      <c r="X12" s="25">
        <f t="shared" si="5"/>
        <v>5.578558110955005E-07</v>
      </c>
      <c r="Z12" s="23">
        <v>3.49</v>
      </c>
      <c r="AA12" s="21">
        <v>0.881</v>
      </c>
      <c r="AB12" s="40">
        <f t="shared" si="6"/>
        <v>1.4061847490988173</v>
      </c>
      <c r="AC12" s="24">
        <f t="shared" si="7"/>
        <v>0.02849635329259356</v>
      </c>
      <c r="AD12" s="25">
        <f t="shared" si="8"/>
        <v>6.901865693212912E-06</v>
      </c>
      <c r="AE12" s="20"/>
      <c r="AF12" s="31">
        <v>1.2</v>
      </c>
      <c r="AG12" s="26">
        <v>0.94</v>
      </c>
      <c r="AH12" s="41">
        <f t="shared" si="9"/>
        <v>1.4480501614475572</v>
      </c>
      <c r="AI12" s="27">
        <f t="shared" si="10"/>
        <v>0.033497519720321084</v>
      </c>
      <c r="AJ12" s="32">
        <f t="shared" si="11"/>
        <v>-3.0636045163681657E-07</v>
      </c>
      <c r="AK12" s="20"/>
      <c r="AL12" s="20">
        <v>0.418</v>
      </c>
      <c r="AM12" s="20">
        <v>0.939</v>
      </c>
      <c r="AN12" s="42">
        <f t="shared" si="12"/>
        <v>1.4682824235769023</v>
      </c>
      <c r="AO12" s="28">
        <f t="shared" si="13"/>
        <v>0.035993660287334556</v>
      </c>
      <c r="AP12" s="32">
        <f t="shared" si="14"/>
        <v>-1.5059873173074762E-07</v>
      </c>
      <c r="AQ12" s="20"/>
      <c r="AR12" s="20">
        <v>2.17</v>
      </c>
      <c r="AS12" s="21">
        <v>0.915</v>
      </c>
      <c r="AT12" s="42">
        <f t="shared" si="15"/>
        <v>1.435493872166012</v>
      </c>
      <c r="AU12" s="28">
        <f t="shared" si="16"/>
        <v>0.03197348787117966</v>
      </c>
      <c r="AV12" s="29">
        <f t="shared" si="17"/>
        <v>7.861957878978466E-07</v>
      </c>
      <c r="AW12" s="20"/>
      <c r="AX12" s="26">
        <v>0.1641</v>
      </c>
      <c r="AY12" s="26">
        <v>0.141</v>
      </c>
      <c r="AZ12" s="26">
        <f t="shared" si="18"/>
        <v>1.6312902709523913</v>
      </c>
      <c r="BA12" s="28">
        <f t="shared" si="19"/>
        <v>0.057559985082263926</v>
      </c>
      <c r="BB12" s="29">
        <f t="shared" si="20"/>
        <v>3.7205320977232663E-06</v>
      </c>
      <c r="BC12" s="20"/>
      <c r="BD12" s="23">
        <v>3.02</v>
      </c>
      <c r="BE12" s="26">
        <v>0.891</v>
      </c>
      <c r="BF12" s="41">
        <f t="shared" si="21"/>
        <v>1.4187699014117046</v>
      </c>
      <c r="BG12" s="28">
        <f t="shared" si="22"/>
        <v>0.029975180575067442</v>
      </c>
      <c r="BH12" s="29">
        <f t="shared" si="23"/>
        <v>4.182868095624006E-06</v>
      </c>
      <c r="BJ12" s="1">
        <v>1250</v>
      </c>
      <c r="BK12" s="9">
        <f t="shared" si="24"/>
        <v>8</v>
      </c>
      <c r="BL12" s="9">
        <v>0.186</v>
      </c>
      <c r="BN12" s="43">
        <v>0.0856119</v>
      </c>
      <c r="BO12" s="43">
        <v>0.774264</v>
      </c>
      <c r="BQ12" s="9">
        <v>328.051</v>
      </c>
      <c r="BR12" s="9">
        <f t="shared" si="25"/>
        <v>30.483065133165272</v>
      </c>
      <c r="BS12" s="10">
        <v>0.130031</v>
      </c>
      <c r="BU12" s="9">
        <v>4</v>
      </c>
      <c r="BV12" s="30">
        <v>5.79E-05</v>
      </c>
      <c r="BX12" s="43">
        <v>6.997</v>
      </c>
      <c r="BY12" s="1">
        <f t="shared" si="36"/>
        <v>0.0006997</v>
      </c>
      <c r="BZ12" s="36">
        <v>6.904E-06</v>
      </c>
      <c r="CB12" s="9">
        <v>7.75763</v>
      </c>
      <c r="CC12" s="5">
        <v>0.16681</v>
      </c>
      <c r="CE12" s="9">
        <v>445.272</v>
      </c>
      <c r="CF12" s="9">
        <f t="shared" si="26"/>
        <v>22.45818286350815</v>
      </c>
      <c r="CG12" s="9">
        <v>0.641221</v>
      </c>
      <c r="CH12" s="9"/>
      <c r="CI12" s="12">
        <v>290</v>
      </c>
      <c r="CJ12" s="5">
        <f t="shared" si="37"/>
        <v>34.48275862068965</v>
      </c>
      <c r="CK12" s="1">
        <v>0.06</v>
      </c>
      <c r="CM12" s="12">
        <v>950</v>
      </c>
      <c r="CN12" s="5">
        <f t="shared" si="38"/>
        <v>10.526315789473683</v>
      </c>
      <c r="CO12" s="1">
        <v>0.03</v>
      </c>
      <c r="CQ12" s="12">
        <v>440</v>
      </c>
      <c r="CR12" s="5">
        <f t="shared" si="27"/>
        <v>22.727272727272727</v>
      </c>
      <c r="CU12" s="1">
        <v>9.68884</v>
      </c>
      <c r="CV12" s="1">
        <f t="shared" si="39"/>
        <v>0.12798229715838014</v>
      </c>
      <c r="CW12" s="1">
        <v>0.283251</v>
      </c>
      <c r="CY12" s="1">
        <v>23.9267</v>
      </c>
      <c r="CZ12" s="1">
        <f t="shared" si="28"/>
        <v>417.94313465709854</v>
      </c>
      <c r="DA12" s="1">
        <v>0.762699</v>
      </c>
      <c r="DB12" s="1">
        <f t="shared" si="29"/>
        <v>0.0025366497666047864</v>
      </c>
      <c r="DD12" s="1">
        <v>300</v>
      </c>
      <c r="DE12" s="1">
        <v>0.0063</v>
      </c>
      <c r="DG12" s="43">
        <v>33.615</v>
      </c>
      <c r="DH12" s="43">
        <f t="shared" si="30"/>
        <v>297.48624126134166</v>
      </c>
      <c r="DI12" s="43">
        <v>1.86408</v>
      </c>
      <c r="DJ12" s="43">
        <f t="shared" si="31"/>
        <v>0.004412874406049982</v>
      </c>
      <c r="DL12" s="1">
        <v>500</v>
      </c>
      <c r="DM12" s="1">
        <v>0.0045</v>
      </c>
      <c r="DO12" s="1">
        <v>64.9349</v>
      </c>
      <c r="DP12" s="9">
        <f t="shared" si="32"/>
        <v>154.00039116099356</v>
      </c>
      <c r="DQ12" s="1">
        <v>7.90697</v>
      </c>
      <c r="DR12" s="1">
        <f t="shared" si="33"/>
        <v>0.009689961487422972</v>
      </c>
      <c r="DT12" s="8">
        <v>60</v>
      </c>
      <c r="DU12" s="5">
        <v>166.66666666666666</v>
      </c>
      <c r="DV12" s="1">
        <v>6.98</v>
      </c>
      <c r="DW12" s="5">
        <f t="shared" si="34"/>
        <v>0.00925751252317858</v>
      </c>
      <c r="DY12" s="1">
        <v>1.391</v>
      </c>
      <c r="DZ12" s="1">
        <f t="shared" si="40"/>
        <v>0.0001391</v>
      </c>
      <c r="EA12" s="30">
        <v>7.4E-08</v>
      </c>
      <c r="EB12" s="30"/>
      <c r="EC12" s="43">
        <v>1338.4</v>
      </c>
      <c r="ED12" s="9">
        <f t="shared" si="35"/>
        <v>7.471607890017932</v>
      </c>
      <c r="EE12" s="43"/>
      <c r="EF12" s="36"/>
      <c r="EG12" s="12">
        <v>205</v>
      </c>
      <c r="EH12" s="8">
        <v>48.78048780487805</v>
      </c>
      <c r="EI12" s="30">
        <v>0.029652</v>
      </c>
      <c r="EJ12" s="43"/>
    </row>
    <row r="13" spans="1:140" ht="15">
      <c r="A13" s="20">
        <v>1280</v>
      </c>
      <c r="B13" s="26">
        <f t="shared" si="0"/>
        <v>7.8125</v>
      </c>
      <c r="C13" s="21">
        <v>0.08</v>
      </c>
      <c r="E13" s="20">
        <v>1000</v>
      </c>
      <c r="F13" s="26">
        <f t="shared" si="1"/>
        <v>10</v>
      </c>
      <c r="G13" s="23">
        <v>0.88</v>
      </c>
      <c r="I13" s="20">
        <v>1240</v>
      </c>
      <c r="J13" s="21">
        <f t="shared" si="2"/>
        <v>8.064516129032258</v>
      </c>
      <c r="K13" s="21">
        <v>0.54</v>
      </c>
      <c r="M13" s="20">
        <v>320</v>
      </c>
      <c r="N13" s="38">
        <f t="shared" si="3"/>
        <v>0.32</v>
      </c>
      <c r="O13" s="39">
        <v>1.6200000000000002E-06</v>
      </c>
      <c r="Q13" s="22">
        <v>8.83</v>
      </c>
      <c r="R13" s="1">
        <v>0.38</v>
      </c>
      <c r="S13" s="1">
        <v>4.3</v>
      </c>
      <c r="T13" s="1">
        <f t="shared" si="4"/>
        <v>1.634</v>
      </c>
      <c r="V13" s="9">
        <v>0.229917</v>
      </c>
      <c r="W13" s="9">
        <v>0.32035</v>
      </c>
      <c r="X13" s="25">
        <f t="shared" si="5"/>
        <v>5.86119200287139E-07</v>
      </c>
      <c r="Z13" s="23">
        <v>3.72</v>
      </c>
      <c r="AA13" s="21">
        <v>0.715</v>
      </c>
      <c r="AB13" s="40">
        <f t="shared" si="6"/>
        <v>1.3989488369422147</v>
      </c>
      <c r="AC13" s="24">
        <f t="shared" si="7"/>
        <v>0.027656195409632923</v>
      </c>
      <c r="AD13" s="25">
        <f t="shared" si="8"/>
        <v>2.9583602038111886E-05</v>
      </c>
      <c r="AE13" s="20"/>
      <c r="AF13" s="31">
        <v>1.4</v>
      </c>
      <c r="AG13" s="26">
        <v>0.946</v>
      </c>
      <c r="AH13" s="41">
        <f t="shared" si="9"/>
        <v>1.4457794402848239</v>
      </c>
      <c r="AI13" s="27">
        <f t="shared" si="10"/>
        <v>0.03322044834019159</v>
      </c>
      <c r="AJ13" s="32">
        <f t="shared" si="11"/>
        <v>-7.609358520690843E-07</v>
      </c>
      <c r="AK13" s="20"/>
      <c r="AL13" s="20"/>
      <c r="AM13" s="20"/>
      <c r="AN13" s="20"/>
      <c r="AO13" s="20"/>
      <c r="AP13" s="20"/>
      <c r="AQ13" s="20"/>
      <c r="AR13" s="20">
        <v>2.46</v>
      </c>
      <c r="AS13" s="21">
        <v>0.914</v>
      </c>
      <c r="AT13" s="42">
        <f t="shared" si="15"/>
        <v>1.4305419614433652</v>
      </c>
      <c r="AU13" s="28">
        <f t="shared" si="16"/>
        <v>0.03137796133911506</v>
      </c>
      <c r="AV13" s="29">
        <f t="shared" si="17"/>
        <v>9.732781517084176E-07</v>
      </c>
      <c r="AW13" s="20"/>
      <c r="AX13" s="26">
        <v>0.1652</v>
      </c>
      <c r="AY13" s="26">
        <v>0.238</v>
      </c>
      <c r="AZ13" s="26">
        <f t="shared" si="18"/>
        <v>1.627255010657274</v>
      </c>
      <c r="BA13" s="28">
        <f t="shared" si="19"/>
        <v>0.05700117662338379</v>
      </c>
      <c r="BB13" s="29">
        <f t="shared" si="20"/>
        <v>2.6828354060702655E-06</v>
      </c>
      <c r="BC13" s="20"/>
      <c r="BD13" s="23">
        <v>3.28</v>
      </c>
      <c r="BE13" s="26">
        <v>0.896</v>
      </c>
      <c r="BF13" s="41">
        <f t="shared" si="21"/>
        <v>1.4121495239097952</v>
      </c>
      <c r="BG13" s="28">
        <f t="shared" si="22"/>
        <v>0.029194507580688516</v>
      </c>
      <c r="BH13" s="29">
        <f t="shared" si="23"/>
        <v>4.2128361935479465E-06</v>
      </c>
      <c r="BJ13" s="1">
        <v>1220</v>
      </c>
      <c r="BK13" s="9">
        <f t="shared" si="24"/>
        <v>8.19672131147541</v>
      </c>
      <c r="BL13" s="9">
        <v>0.557</v>
      </c>
      <c r="BN13" s="43">
        <v>0.0930821</v>
      </c>
      <c r="BO13" s="43">
        <v>0.774264</v>
      </c>
      <c r="BQ13" s="9">
        <v>366.086</v>
      </c>
      <c r="BR13" s="9">
        <f t="shared" si="25"/>
        <v>27.315985861245718</v>
      </c>
      <c r="BS13" s="10">
        <v>0.204334</v>
      </c>
      <c r="BU13" s="9">
        <v>4.082</v>
      </c>
      <c r="BV13" s="30">
        <v>7.99E-05</v>
      </c>
      <c r="BX13" s="43">
        <v>7.166</v>
      </c>
      <c r="BY13" s="1">
        <f t="shared" si="36"/>
        <v>0.0007166000000000001</v>
      </c>
      <c r="BZ13" s="36">
        <v>7.564E-06</v>
      </c>
      <c r="CB13" s="9">
        <v>7.86485</v>
      </c>
      <c r="CC13" s="5">
        <v>0.205264</v>
      </c>
      <c r="CE13" s="9">
        <v>453.295</v>
      </c>
      <c r="CF13" s="9">
        <f t="shared" si="26"/>
        <v>22.060688955316074</v>
      </c>
      <c r="CG13" s="9">
        <v>0.732824</v>
      </c>
      <c r="CH13" s="9"/>
      <c r="CI13" s="12">
        <v>300</v>
      </c>
      <c r="CJ13" s="5">
        <f t="shared" si="37"/>
        <v>33.333333333333336</v>
      </c>
      <c r="CK13" s="1">
        <v>0.06</v>
      </c>
      <c r="CM13" s="12">
        <v>960</v>
      </c>
      <c r="CN13" s="5">
        <f t="shared" si="38"/>
        <v>10.416666666666666</v>
      </c>
      <c r="CO13" s="1">
        <v>0.04</v>
      </c>
      <c r="CQ13" s="12">
        <v>450</v>
      </c>
      <c r="CR13" s="5">
        <f t="shared" si="27"/>
        <v>22.22222222222222</v>
      </c>
      <c r="CU13" s="1">
        <v>9.78112</v>
      </c>
      <c r="CV13" s="1">
        <f t="shared" si="39"/>
        <v>0.12677484787018256</v>
      </c>
      <c r="CW13" s="1">
        <v>0.345567</v>
      </c>
      <c r="CY13" s="1">
        <v>27.8698</v>
      </c>
      <c r="CZ13" s="1">
        <f t="shared" si="28"/>
        <v>358.8113298265506</v>
      </c>
      <c r="DA13" s="1">
        <v>1.23017</v>
      </c>
      <c r="DB13" s="1">
        <f t="shared" si="29"/>
        <v>0.0035125411079978486</v>
      </c>
      <c r="DD13" s="1">
        <v>500</v>
      </c>
      <c r="DE13" s="1">
        <v>0.004</v>
      </c>
      <c r="DG13" s="43">
        <v>35.6808</v>
      </c>
      <c r="DH13" s="43">
        <f t="shared" si="30"/>
        <v>280.26277437725616</v>
      </c>
      <c r="DI13" s="43">
        <v>2.09709</v>
      </c>
      <c r="DJ13" s="43">
        <f t="shared" si="31"/>
        <v>0.0046770565627533974</v>
      </c>
      <c r="DL13" s="1">
        <v>600</v>
      </c>
      <c r="DM13" s="1">
        <v>0.0032</v>
      </c>
      <c r="DO13" s="1">
        <v>74.901</v>
      </c>
      <c r="DP13" s="9">
        <f t="shared" si="32"/>
        <v>133.50956596040106</v>
      </c>
      <c r="DQ13" s="1">
        <v>10.2308</v>
      </c>
      <c r="DR13" s="1">
        <f t="shared" si="33"/>
        <v>0.010869563769406036</v>
      </c>
      <c r="DT13" s="8">
        <v>70</v>
      </c>
      <c r="DU13" s="5">
        <v>142.85714285714286</v>
      </c>
      <c r="DV13" s="1">
        <v>8.8</v>
      </c>
      <c r="DW13" s="5">
        <f t="shared" si="34"/>
        <v>0.010004024994347707</v>
      </c>
      <c r="DY13" s="1">
        <v>1.424</v>
      </c>
      <c r="DZ13" s="1">
        <f t="shared" si="40"/>
        <v>0.0001424</v>
      </c>
      <c r="EA13" s="30">
        <v>8.1E-08</v>
      </c>
      <c r="EB13" s="30"/>
      <c r="EC13" s="43">
        <v>1319.62</v>
      </c>
      <c r="ED13" s="9">
        <f t="shared" si="35"/>
        <v>7.577939103681363</v>
      </c>
      <c r="EE13" s="43"/>
      <c r="EF13" s="36"/>
      <c r="EG13" s="12">
        <v>206</v>
      </c>
      <c r="EH13" s="8">
        <v>48.543689320388346</v>
      </c>
      <c r="EI13" s="30">
        <v>0.030165</v>
      </c>
      <c r="EJ13" s="43"/>
    </row>
    <row r="14" spans="1:140" ht="15">
      <c r="A14" s="20">
        <v>1270</v>
      </c>
      <c r="B14" s="26">
        <f t="shared" si="0"/>
        <v>7.874015748031496</v>
      </c>
      <c r="C14" s="21">
        <v>0.1</v>
      </c>
      <c r="E14" s="20">
        <v>1050</v>
      </c>
      <c r="F14" s="26">
        <f t="shared" si="1"/>
        <v>9.523809523809524</v>
      </c>
      <c r="G14" s="23">
        <v>1.8</v>
      </c>
      <c r="I14" s="20">
        <v>1220</v>
      </c>
      <c r="J14" s="21">
        <f t="shared" si="2"/>
        <v>8.19672131147541</v>
      </c>
      <c r="K14" s="21">
        <v>0.72</v>
      </c>
      <c r="M14" s="20">
        <v>340</v>
      </c>
      <c r="N14" s="38">
        <f t="shared" si="3"/>
        <v>0.34</v>
      </c>
      <c r="O14" s="39">
        <v>3.9E-07</v>
      </c>
      <c r="Q14" s="22">
        <v>9</v>
      </c>
      <c r="R14" s="1">
        <v>0.83</v>
      </c>
      <c r="S14" s="1">
        <v>2.9</v>
      </c>
      <c r="T14" s="1">
        <f t="shared" si="4"/>
        <v>2.407</v>
      </c>
      <c r="V14" s="9">
        <v>0.235564</v>
      </c>
      <c r="W14" s="9">
        <v>0.419889</v>
      </c>
      <c r="X14" s="25">
        <f t="shared" si="5"/>
        <v>7.871065992831534E-07</v>
      </c>
      <c r="Z14" s="23">
        <v>3.77</v>
      </c>
      <c r="AA14" s="21">
        <v>0.62</v>
      </c>
      <c r="AB14" s="40">
        <f t="shared" si="6"/>
        <v>1.3972708796064492</v>
      </c>
      <c r="AC14" s="24">
        <f t="shared" si="7"/>
        <v>0.027462447778900903</v>
      </c>
      <c r="AD14" s="25">
        <f t="shared" si="8"/>
        <v>4.5286766685433456E-05</v>
      </c>
      <c r="AE14" s="20"/>
      <c r="AF14" s="31">
        <v>1.6</v>
      </c>
      <c r="AG14" s="26">
        <v>0.951</v>
      </c>
      <c r="AH14" s="41">
        <f t="shared" si="9"/>
        <v>1.4434190019685604</v>
      </c>
      <c r="AI14" s="27">
        <f t="shared" si="10"/>
        <v>0.03293310708578942</v>
      </c>
      <c r="AJ14" s="32">
        <f t="shared" si="11"/>
        <v>-1.2425531260165106E-06</v>
      </c>
      <c r="AK14" s="20"/>
      <c r="AL14" s="20"/>
      <c r="AM14" s="20"/>
      <c r="AN14" s="20"/>
      <c r="AO14" s="20"/>
      <c r="AP14" s="20"/>
      <c r="AQ14" s="20"/>
      <c r="AR14" s="20">
        <v>2.73</v>
      </c>
      <c r="AS14" s="21">
        <v>0.909</v>
      </c>
      <c r="AT14" s="42">
        <f t="shared" si="15"/>
        <v>1.4252586055185756</v>
      </c>
      <c r="AU14" s="28">
        <f t="shared" si="16"/>
        <v>0.03074610549312515</v>
      </c>
      <c r="AV14" s="29">
        <f t="shared" si="17"/>
        <v>1.3487887502852586E-06</v>
      </c>
      <c r="AW14" s="20"/>
      <c r="AX14" s="26">
        <v>0.1671</v>
      </c>
      <c r="AY14" s="26">
        <v>0.421</v>
      </c>
      <c r="AZ14" s="26">
        <f t="shared" si="18"/>
        <v>1.6206519281274205</v>
      </c>
      <c r="BA14" s="28">
        <f t="shared" si="19"/>
        <v>0.05608897883271514</v>
      </c>
      <c r="BB14" s="29">
        <f t="shared" si="20"/>
        <v>1.5445920615506029E-06</v>
      </c>
      <c r="BC14" s="20"/>
      <c r="BD14" s="23">
        <v>3.37</v>
      </c>
      <c r="BE14" s="26">
        <v>0.882</v>
      </c>
      <c r="BF14" s="41">
        <f t="shared" si="21"/>
        <v>1.4096642789960965</v>
      </c>
      <c r="BG14" s="28">
        <f t="shared" si="22"/>
        <v>0.02890301275242106</v>
      </c>
      <c r="BH14" s="29">
        <f t="shared" si="23"/>
        <v>5.7038283106371195E-06</v>
      </c>
      <c r="BJ14" s="1">
        <v>1200</v>
      </c>
      <c r="BK14" s="9">
        <f t="shared" si="24"/>
        <v>8.333333333333334</v>
      </c>
      <c r="BL14" s="9">
        <v>0.736</v>
      </c>
      <c r="BN14" s="43">
        <v>0.103652</v>
      </c>
      <c r="BO14" s="43">
        <v>0.836031</v>
      </c>
      <c r="BQ14" s="9">
        <v>399.366</v>
      </c>
      <c r="BR14" s="9">
        <f t="shared" si="25"/>
        <v>25.03968790532995</v>
      </c>
      <c r="BS14" s="10">
        <v>0.352941</v>
      </c>
      <c r="BU14" s="9">
        <v>4.167</v>
      </c>
      <c r="BV14" s="30">
        <v>0.000107</v>
      </c>
      <c r="BX14" s="43">
        <v>7.345</v>
      </c>
      <c r="BY14" s="1">
        <f t="shared" si="36"/>
        <v>0.0007345</v>
      </c>
      <c r="BZ14" s="36">
        <v>8.293E-06</v>
      </c>
      <c r="CB14" s="9">
        <v>7.86485</v>
      </c>
      <c r="CC14" s="5">
        <v>0.256099</v>
      </c>
      <c r="CE14" s="9">
        <v>459.599</v>
      </c>
      <c r="CF14" s="9">
        <f t="shared" si="26"/>
        <v>21.75809782005618</v>
      </c>
      <c r="CG14" s="9">
        <v>0.870229</v>
      </c>
      <c r="CH14" s="9"/>
      <c r="CI14" s="12">
        <v>310</v>
      </c>
      <c r="CJ14" s="5">
        <f t="shared" si="37"/>
        <v>32.25806451612903</v>
      </c>
      <c r="CK14" s="1">
        <v>0.07</v>
      </c>
      <c r="CM14" s="12">
        <v>970</v>
      </c>
      <c r="CN14" s="5">
        <f t="shared" si="38"/>
        <v>10.309278350515465</v>
      </c>
      <c r="CO14" s="1">
        <v>0.09</v>
      </c>
      <c r="CQ14" s="12">
        <v>460</v>
      </c>
      <c r="CR14" s="5">
        <f t="shared" si="27"/>
        <v>21.73913043478261</v>
      </c>
      <c r="CU14" s="1">
        <v>9.87339</v>
      </c>
      <c r="CV14" s="1">
        <f t="shared" si="39"/>
        <v>0.12559009620809064</v>
      </c>
      <c r="CW14" s="1">
        <v>0.430542</v>
      </c>
      <c r="CY14" s="1">
        <v>36.0525</v>
      </c>
      <c r="CZ14" s="1">
        <f t="shared" si="28"/>
        <v>277.37327508494553</v>
      </c>
      <c r="DA14" s="1">
        <v>2.34554</v>
      </c>
      <c r="DB14" s="1">
        <f t="shared" si="29"/>
        <v>0.005177231609732532</v>
      </c>
      <c r="DG14" s="43">
        <v>37.5587</v>
      </c>
      <c r="DH14" s="43">
        <f t="shared" si="30"/>
        <v>266.24989682816494</v>
      </c>
      <c r="DI14" s="43">
        <v>2.40777</v>
      </c>
      <c r="DJ14" s="43">
        <f t="shared" si="31"/>
        <v>0.00510146114386777</v>
      </c>
      <c r="DL14" s="1">
        <v>700</v>
      </c>
      <c r="DM14" s="1">
        <v>0.0024</v>
      </c>
      <c r="DO14" s="1">
        <v>83.9278</v>
      </c>
      <c r="DP14" s="9">
        <f t="shared" si="32"/>
        <v>119.15003133645823</v>
      </c>
      <c r="DQ14" s="1">
        <v>13.068</v>
      </c>
      <c r="DR14" s="1">
        <f t="shared" si="33"/>
        <v>0.012390630972841465</v>
      </c>
      <c r="DT14" s="8">
        <v>80</v>
      </c>
      <c r="DU14" s="5">
        <v>125</v>
      </c>
      <c r="DV14" s="1">
        <v>10.9</v>
      </c>
      <c r="DW14" s="5">
        <f t="shared" si="34"/>
        <v>0.01084243049813537</v>
      </c>
      <c r="DY14" s="1">
        <v>1.457</v>
      </c>
      <c r="DZ14" s="1">
        <f t="shared" si="40"/>
        <v>0.00014570000000000002</v>
      </c>
      <c r="EA14" s="30">
        <v>8.88E-08</v>
      </c>
      <c r="EB14" s="30"/>
      <c r="EC14" s="43">
        <v>1300.85</v>
      </c>
      <c r="ED14" s="9">
        <f t="shared" si="35"/>
        <v>7.68728139293539</v>
      </c>
      <c r="EE14" s="43"/>
      <c r="EF14" s="36"/>
      <c r="EG14" s="12">
        <v>207</v>
      </c>
      <c r="EH14" s="8">
        <v>48.30917874396135</v>
      </c>
      <c r="EI14" s="30">
        <v>0.030685</v>
      </c>
      <c r="EJ14" s="43"/>
    </row>
    <row r="15" spans="1:140" ht="15">
      <c r="A15" s="20">
        <v>1260</v>
      </c>
      <c r="B15" s="26">
        <f t="shared" si="0"/>
        <v>7.936507936507937</v>
      </c>
      <c r="C15" s="21">
        <v>0.15</v>
      </c>
      <c r="E15" s="20">
        <v>1075</v>
      </c>
      <c r="F15" s="26">
        <f t="shared" si="1"/>
        <v>9.30232558139535</v>
      </c>
      <c r="G15" s="23">
        <v>2.22</v>
      </c>
      <c r="I15" s="20">
        <v>1200</v>
      </c>
      <c r="J15" s="21">
        <f t="shared" si="2"/>
        <v>8.333333333333334</v>
      </c>
      <c r="K15" s="21">
        <v>0.87</v>
      </c>
      <c r="M15" s="20">
        <v>360</v>
      </c>
      <c r="N15" s="38">
        <f t="shared" si="3"/>
        <v>0.36</v>
      </c>
      <c r="O15" s="39">
        <v>1.5000000000000002E-07</v>
      </c>
      <c r="Q15" s="22">
        <v>9.13</v>
      </c>
      <c r="R15" s="1">
        <v>1.4</v>
      </c>
      <c r="S15" s="1">
        <v>1.8</v>
      </c>
      <c r="T15" s="1">
        <f t="shared" si="4"/>
        <v>2.52</v>
      </c>
      <c r="V15" s="9">
        <v>0.240082</v>
      </c>
      <c r="W15" s="9">
        <v>0.514384</v>
      </c>
      <c r="X15" s="25">
        <f t="shared" si="5"/>
        <v>9.82736728669192E-07</v>
      </c>
      <c r="Z15" s="23">
        <v>3.84</v>
      </c>
      <c r="AA15" s="21">
        <v>0.578</v>
      </c>
      <c r="AB15" s="40">
        <f t="shared" si="6"/>
        <v>1.3948551540871552</v>
      </c>
      <c r="AC15" s="24">
        <f t="shared" si="7"/>
        <v>0.02718423523003543</v>
      </c>
      <c r="AD15" s="25">
        <f t="shared" si="8"/>
        <v>5.384011583494046E-05</v>
      </c>
      <c r="AE15" s="20"/>
      <c r="AF15" s="31">
        <v>1.8</v>
      </c>
      <c r="AG15" s="26">
        <v>0.951</v>
      </c>
      <c r="AH15" s="41">
        <f t="shared" si="9"/>
        <v>1.4408735085471038</v>
      </c>
      <c r="AI15" s="27">
        <f t="shared" si="10"/>
        <v>0.032624018834419136</v>
      </c>
      <c r="AJ15" s="32">
        <f t="shared" si="11"/>
        <v>-1.342649709112033E-06</v>
      </c>
      <c r="AK15" s="20"/>
      <c r="AL15" s="20"/>
      <c r="AM15" s="20"/>
      <c r="AN15" s="20"/>
      <c r="AO15" s="20"/>
      <c r="AP15" s="20"/>
      <c r="AQ15" s="20"/>
      <c r="AR15" s="20">
        <v>2.85</v>
      </c>
      <c r="AS15" s="21">
        <v>0.899</v>
      </c>
      <c r="AT15" s="42">
        <f t="shared" si="15"/>
        <v>1.4226814178004528</v>
      </c>
      <c r="AU15" s="28">
        <f t="shared" si="16"/>
        <v>0.030439232266818016</v>
      </c>
      <c r="AV15" s="29">
        <f t="shared" si="17"/>
        <v>1.8931960849985145E-06</v>
      </c>
      <c r="AW15" s="20"/>
      <c r="AX15" s="26">
        <v>0.1697</v>
      </c>
      <c r="AY15" s="26">
        <v>0.591</v>
      </c>
      <c r="AZ15" s="26">
        <f t="shared" si="18"/>
        <v>1.61229761975095</v>
      </c>
      <c r="BA15" s="28">
        <f t="shared" si="19"/>
        <v>0.05493888397063982</v>
      </c>
      <c r="BB15" s="29">
        <f t="shared" si="20"/>
        <v>8.659617296625523E-07</v>
      </c>
      <c r="BC15" s="20"/>
      <c r="BD15" s="23">
        <v>3.67</v>
      </c>
      <c r="BE15" s="26">
        <v>0.567</v>
      </c>
      <c r="BF15" s="41">
        <f t="shared" si="21"/>
        <v>1.4005882421105456</v>
      </c>
      <c r="BG15" s="28">
        <f t="shared" si="22"/>
        <v>0.027845886370050515</v>
      </c>
      <c r="BH15" s="29">
        <f t="shared" si="23"/>
        <v>4.694767059882515E-05</v>
      </c>
      <c r="BJ15" s="1">
        <v>1170</v>
      </c>
      <c r="BK15" s="9">
        <f t="shared" si="24"/>
        <v>8.547008547008547</v>
      </c>
      <c r="BL15" s="9">
        <v>0.954</v>
      </c>
      <c r="BN15" s="43">
        <v>0.110035</v>
      </c>
      <c r="BO15" s="43">
        <v>0.794328</v>
      </c>
      <c r="BQ15" s="9">
        <v>420.761</v>
      </c>
      <c r="BR15" s="9">
        <f t="shared" si="25"/>
        <v>23.76646124521997</v>
      </c>
      <c r="BS15" s="10">
        <v>0.557276</v>
      </c>
      <c r="BU15" s="9">
        <v>4.255</v>
      </c>
      <c r="BV15" s="30">
        <v>0.000132</v>
      </c>
      <c r="BX15" s="43">
        <v>7.523</v>
      </c>
      <c r="BY15" s="1">
        <f t="shared" si="36"/>
        <v>0.0007523</v>
      </c>
      <c r="BZ15" s="36">
        <v>9.083E-06</v>
      </c>
      <c r="CB15" s="9">
        <v>7.97354</v>
      </c>
      <c r="CC15" s="5">
        <v>0.30654</v>
      </c>
      <c r="CE15" s="9">
        <v>463.037</v>
      </c>
      <c r="CF15" s="9">
        <f t="shared" si="26"/>
        <v>21.596546280318854</v>
      </c>
      <c r="CG15" s="9">
        <v>1.00763</v>
      </c>
      <c r="CH15" s="9"/>
      <c r="CI15" s="12">
        <v>330</v>
      </c>
      <c r="CJ15" s="5">
        <f t="shared" si="37"/>
        <v>30.303030303030305</v>
      </c>
      <c r="CK15" s="1">
        <v>0.1</v>
      </c>
      <c r="CM15" s="12">
        <v>980</v>
      </c>
      <c r="CN15" s="5">
        <f t="shared" si="38"/>
        <v>10.204081632653063</v>
      </c>
      <c r="CO15" s="1">
        <v>0.09</v>
      </c>
      <c r="CQ15" s="12">
        <v>465</v>
      </c>
      <c r="CR15" s="5">
        <f t="shared" si="27"/>
        <v>21.50537634408602</v>
      </c>
      <c r="CU15" s="1">
        <v>10.0579</v>
      </c>
      <c r="CV15" s="1">
        <f t="shared" si="39"/>
        <v>0.1232861730579942</v>
      </c>
      <c r="CW15" s="1">
        <v>0.538177</v>
      </c>
      <c r="CY15" s="1">
        <v>37.9936</v>
      </c>
      <c r="CZ15" s="1">
        <f t="shared" si="28"/>
        <v>263.2022235323844</v>
      </c>
      <c r="DA15" s="1">
        <v>2.29014</v>
      </c>
      <c r="DB15" s="1">
        <f t="shared" si="29"/>
        <v>0.004796690776505427</v>
      </c>
      <c r="DG15" s="43">
        <v>39.4366</v>
      </c>
      <c r="DH15" s="43">
        <f t="shared" si="30"/>
        <v>253.57155535720628</v>
      </c>
      <c r="DI15" s="43">
        <v>2.79612</v>
      </c>
      <c r="DJ15" s="43">
        <f t="shared" si="31"/>
        <v>0.005642174014470193</v>
      </c>
      <c r="DL15" s="1">
        <v>800</v>
      </c>
      <c r="DM15" s="1">
        <v>0.0023</v>
      </c>
      <c r="DO15" s="1">
        <v>94.594</v>
      </c>
      <c r="DP15" s="9">
        <f t="shared" si="32"/>
        <v>105.71495020825846</v>
      </c>
      <c r="DQ15" s="1">
        <v>17.2395</v>
      </c>
      <c r="DR15" s="1">
        <f t="shared" si="33"/>
        <v>0.014502778407894422</v>
      </c>
      <c r="DY15" s="1">
        <v>1.491</v>
      </c>
      <c r="DZ15" s="1">
        <f t="shared" si="40"/>
        <v>0.00014910000000000002</v>
      </c>
      <c r="EA15" s="30">
        <v>9.73E-08</v>
      </c>
      <c r="EB15" s="30"/>
      <c r="EC15" s="43">
        <v>1282.05</v>
      </c>
      <c r="ED15" s="9">
        <f t="shared" si="35"/>
        <v>7.8000078000078</v>
      </c>
      <c r="EE15" s="43"/>
      <c r="EF15" s="36"/>
      <c r="EG15" s="12">
        <v>208</v>
      </c>
      <c r="EH15" s="8">
        <v>48.07692307692308</v>
      </c>
      <c r="EI15" s="30">
        <v>0.031212</v>
      </c>
      <c r="EJ15" s="43"/>
    </row>
    <row r="16" spans="1:140" ht="15">
      <c r="A16" s="20">
        <v>1250</v>
      </c>
      <c r="B16" s="26">
        <f t="shared" si="0"/>
        <v>8</v>
      </c>
      <c r="C16" s="21">
        <v>0.25</v>
      </c>
      <c r="E16" s="20">
        <v>1088</v>
      </c>
      <c r="F16" s="26">
        <f t="shared" si="1"/>
        <v>9.191176470588236</v>
      </c>
      <c r="G16" s="23">
        <v>2.24</v>
      </c>
      <c r="I16" s="20">
        <v>1190</v>
      </c>
      <c r="J16" s="21">
        <f t="shared" si="2"/>
        <v>8.403361344537815</v>
      </c>
      <c r="K16" s="21">
        <v>0.93</v>
      </c>
      <c r="M16" s="20">
        <v>380</v>
      </c>
      <c r="N16" s="38">
        <f t="shared" si="3"/>
        <v>0.38</v>
      </c>
      <c r="O16" s="39">
        <v>1.1E-07</v>
      </c>
      <c r="Q16" s="22">
        <v>9.25</v>
      </c>
      <c r="R16" s="1">
        <v>2.5</v>
      </c>
      <c r="S16" s="1">
        <v>0.9</v>
      </c>
      <c r="T16" s="1">
        <f t="shared" si="4"/>
        <v>2.25</v>
      </c>
      <c r="V16" s="9">
        <v>0.245005</v>
      </c>
      <c r="W16" s="9">
        <v>0.521796</v>
      </c>
      <c r="X16" s="25">
        <f t="shared" si="5"/>
        <v>1.0173393170015094E-06</v>
      </c>
      <c r="Z16" s="23">
        <v>4.03</v>
      </c>
      <c r="AA16" s="21">
        <v>0.565</v>
      </c>
      <c r="AB16" s="40">
        <f t="shared" si="6"/>
        <v>1.3878857616761597</v>
      </c>
      <c r="AC16" s="24">
        <f t="shared" si="7"/>
        <v>0.026386426875480363</v>
      </c>
      <c r="AD16" s="25">
        <f t="shared" si="8"/>
        <v>5.9294075270267936E-05</v>
      </c>
      <c r="AE16" s="20"/>
      <c r="AF16" s="31">
        <v>2</v>
      </c>
      <c r="AG16" s="26">
        <v>0.956</v>
      </c>
      <c r="AH16" s="41">
        <f t="shared" si="9"/>
        <v>1.4380853528795101</v>
      </c>
      <c r="AI16" s="27">
        <f t="shared" si="10"/>
        <v>0.03228640240166534</v>
      </c>
      <c r="AJ16" s="32">
        <f t="shared" si="11"/>
        <v>-1.945297812542836E-06</v>
      </c>
      <c r="AK16" s="20"/>
      <c r="AL16" s="20"/>
      <c r="AM16" s="20"/>
      <c r="AN16" s="20"/>
      <c r="AO16" s="20"/>
      <c r="AP16" s="20"/>
      <c r="AQ16" s="20"/>
      <c r="AR16" s="20">
        <v>2.93</v>
      </c>
      <c r="AS16" s="21">
        <v>0.893</v>
      </c>
      <c r="AT16" s="42">
        <f t="shared" si="15"/>
        <v>1.4208798053632963</v>
      </c>
      <c r="AU16" s="28">
        <f t="shared" si="16"/>
        <v>0.030225237399916983</v>
      </c>
      <c r="AV16" s="29">
        <f t="shared" si="17"/>
        <v>2.250697175460838E-06</v>
      </c>
      <c r="AW16" s="20"/>
      <c r="AX16" s="26">
        <v>0.1748</v>
      </c>
      <c r="AY16" s="26">
        <v>0.696</v>
      </c>
      <c r="AZ16" s="26">
        <f t="shared" si="18"/>
        <v>1.5978557805089268</v>
      </c>
      <c r="BA16" s="28">
        <f t="shared" si="19"/>
        <v>0.05296180648267872</v>
      </c>
      <c r="BB16" s="29">
        <f t="shared" si="20"/>
        <v>5.496418559836253E-07</v>
      </c>
      <c r="BC16" s="20"/>
      <c r="BD16" s="23">
        <v>3.88</v>
      </c>
      <c r="BE16" s="26">
        <v>0.531</v>
      </c>
      <c r="BF16" s="41">
        <f t="shared" si="21"/>
        <v>1.3934389303790577</v>
      </c>
      <c r="BG16" s="28">
        <f t="shared" si="22"/>
        <v>0.027021531500365917</v>
      </c>
      <c r="BH16" s="29">
        <f t="shared" si="23"/>
        <v>5.61629924800849E-05</v>
      </c>
      <c r="BJ16" s="1">
        <v>1140</v>
      </c>
      <c r="BK16" s="9">
        <f t="shared" si="24"/>
        <v>8.771929824561404</v>
      </c>
      <c r="BL16" s="9">
        <v>1.38</v>
      </c>
      <c r="BN16" s="43">
        <v>0.115423</v>
      </c>
      <c r="BO16" s="43">
        <v>0.664083</v>
      </c>
      <c r="BQ16" s="9">
        <v>437.401</v>
      </c>
      <c r="BR16" s="9">
        <f t="shared" si="25"/>
        <v>22.862316272710853</v>
      </c>
      <c r="BS16" s="10">
        <v>0.928793</v>
      </c>
      <c r="BU16" s="9">
        <v>4.348</v>
      </c>
      <c r="BV16" s="30">
        <v>0.000213</v>
      </c>
      <c r="BX16" s="43">
        <v>7.705</v>
      </c>
      <c r="BY16" s="1">
        <f t="shared" si="36"/>
        <v>0.0007705</v>
      </c>
      <c r="BZ16" s="36">
        <v>9.941E-06</v>
      </c>
      <c r="CB16" s="9">
        <v>7.97354</v>
      </c>
      <c r="CC16" s="5">
        <v>0.372024</v>
      </c>
      <c r="CE16" s="9">
        <v>467.622</v>
      </c>
      <c r="CF16" s="9">
        <f t="shared" si="26"/>
        <v>21.384793700895166</v>
      </c>
      <c r="CG16" s="9">
        <v>1.20229</v>
      </c>
      <c r="CH16" s="9"/>
      <c r="CI16" s="12">
        <v>350</v>
      </c>
      <c r="CJ16" s="5">
        <f t="shared" si="37"/>
        <v>28.571428571428573</v>
      </c>
      <c r="CK16" s="1">
        <v>0.16</v>
      </c>
      <c r="CM16" s="12">
        <v>990</v>
      </c>
      <c r="CN16" s="5">
        <f t="shared" si="38"/>
        <v>10.1010101010101</v>
      </c>
      <c r="CO16" s="1">
        <v>0.13</v>
      </c>
      <c r="CQ16" s="12">
        <v>470</v>
      </c>
      <c r="CR16" s="5">
        <f t="shared" si="27"/>
        <v>21.27659574468085</v>
      </c>
      <c r="CU16" s="1">
        <v>10.1502</v>
      </c>
      <c r="CV16" s="1">
        <f t="shared" si="39"/>
        <v>0.12216508049102481</v>
      </c>
      <c r="CW16" s="1">
        <v>0.634483</v>
      </c>
      <c r="CY16" s="1">
        <v>44.255</v>
      </c>
      <c r="CZ16" s="1">
        <f t="shared" si="28"/>
        <v>225.96316800361538</v>
      </c>
      <c r="DA16" s="1">
        <v>3.357</v>
      </c>
      <c r="DB16" s="1">
        <f t="shared" si="29"/>
        <v>0.006036415591000935</v>
      </c>
      <c r="DD16" s="17"/>
      <c r="DG16" s="43">
        <v>41.5023</v>
      </c>
      <c r="DH16" s="43">
        <f t="shared" si="30"/>
        <v>240.95050153846896</v>
      </c>
      <c r="DI16" s="43">
        <v>3.1068</v>
      </c>
      <c r="DJ16" s="43">
        <f t="shared" si="31"/>
        <v>0.005957050298391902</v>
      </c>
      <c r="DL16" s="1">
        <v>900</v>
      </c>
      <c r="DM16" s="1">
        <v>0.0021</v>
      </c>
      <c r="DY16" s="1">
        <v>1.525</v>
      </c>
      <c r="DZ16" s="1">
        <f t="shared" si="40"/>
        <v>0.0001525</v>
      </c>
      <c r="EA16" s="30">
        <v>1.07E-07</v>
      </c>
      <c r="EB16" s="30"/>
      <c r="EC16" s="43">
        <v>1263.22</v>
      </c>
      <c r="ED16" s="9">
        <f t="shared" si="35"/>
        <v>7.916277449692057</v>
      </c>
      <c r="EE16" s="43"/>
      <c r="EF16" s="36"/>
      <c r="EG16" s="12">
        <v>209</v>
      </c>
      <c r="EH16" s="8">
        <v>47.846889952153106</v>
      </c>
      <c r="EI16" s="30">
        <v>0.031745</v>
      </c>
      <c r="EJ16" s="43"/>
    </row>
    <row r="17" spans="1:140" ht="15">
      <c r="A17" s="20">
        <v>1240</v>
      </c>
      <c r="B17" s="26">
        <f t="shared" si="0"/>
        <v>8.064516129032258</v>
      </c>
      <c r="C17" s="21">
        <v>0.35</v>
      </c>
      <c r="E17" s="20">
        <v>1100</v>
      </c>
      <c r="F17" s="26">
        <f t="shared" si="1"/>
        <v>9.090909090909092</v>
      </c>
      <c r="G17" s="23">
        <v>2.03</v>
      </c>
      <c r="I17" s="20">
        <v>1180</v>
      </c>
      <c r="J17" s="21">
        <f t="shared" si="2"/>
        <v>8.474576271186441</v>
      </c>
      <c r="K17" s="21">
        <v>1</v>
      </c>
      <c r="M17" s="20">
        <v>400</v>
      </c>
      <c r="N17" s="38">
        <f t="shared" si="3"/>
        <v>0.4</v>
      </c>
      <c r="O17" s="39">
        <v>7E-08</v>
      </c>
      <c r="Q17" s="22">
        <v>9.38</v>
      </c>
      <c r="R17" s="1">
        <v>3.7</v>
      </c>
      <c r="S17" s="1">
        <v>0.75</v>
      </c>
      <c r="T17" s="1">
        <f t="shared" si="4"/>
        <v>2.7750000000000004</v>
      </c>
      <c r="V17" s="9">
        <v>0.24959</v>
      </c>
      <c r="W17" s="9">
        <v>0.388174</v>
      </c>
      <c r="X17" s="25">
        <f t="shared" si="5"/>
        <v>7.709811498738822E-07</v>
      </c>
      <c r="Z17" s="23">
        <v>4.22</v>
      </c>
      <c r="AA17" s="21">
        <v>0.328</v>
      </c>
      <c r="AB17" s="40">
        <f t="shared" si="6"/>
        <v>1.3802649739323678</v>
      </c>
      <c r="AC17" s="24">
        <f t="shared" si="7"/>
        <v>0.02552243093360586</v>
      </c>
      <c r="AD17" s="25">
        <f t="shared" si="8"/>
        <v>0.00012750390985136233</v>
      </c>
      <c r="AE17" s="20"/>
      <c r="AF17" s="31">
        <v>2.2</v>
      </c>
      <c r="AG17" s="26">
        <v>0.951</v>
      </c>
      <c r="AH17" s="41">
        <f t="shared" si="9"/>
        <v>1.4350136850000805</v>
      </c>
      <c r="AI17" s="27">
        <f t="shared" si="10"/>
        <v>0.0319156009572607</v>
      </c>
      <c r="AJ17" s="32">
        <f t="shared" si="11"/>
        <v>-1.4863032296019677E-06</v>
      </c>
      <c r="AK17" s="20"/>
      <c r="AL17" s="20"/>
      <c r="AM17" s="20"/>
      <c r="AN17" s="20"/>
      <c r="AO17" s="20"/>
      <c r="AP17" s="20"/>
      <c r="AQ17" s="20"/>
      <c r="AR17" s="20">
        <v>2.98</v>
      </c>
      <c r="AS17" s="21">
        <v>0.767</v>
      </c>
      <c r="AT17" s="42">
        <f t="shared" si="15"/>
        <v>1.419718694774665</v>
      </c>
      <c r="AU17" s="28">
        <f t="shared" si="16"/>
        <v>0.030087552948229745</v>
      </c>
      <c r="AV17" s="29">
        <f t="shared" si="17"/>
        <v>8.910003038104784E-06</v>
      </c>
      <c r="AW17" s="20"/>
      <c r="AX17" s="26">
        <v>0.1795</v>
      </c>
      <c r="AY17" s="26">
        <v>0.769</v>
      </c>
      <c r="AZ17" s="26">
        <f t="shared" si="18"/>
        <v>1.5864199380332078</v>
      </c>
      <c r="BA17" s="28">
        <f t="shared" si="19"/>
        <v>0.05140665866543996</v>
      </c>
      <c r="BB17" s="29">
        <f t="shared" si="20"/>
        <v>3.516614124248605E-07</v>
      </c>
      <c r="BC17" s="20"/>
      <c r="BD17" s="23">
        <v>4.15</v>
      </c>
      <c r="BE17" s="26">
        <v>0.079</v>
      </c>
      <c r="BF17" s="41">
        <f t="shared" si="21"/>
        <v>1.3831526070723468</v>
      </c>
      <c r="BG17" s="28">
        <f t="shared" si="22"/>
        <v>0.025848768833902264</v>
      </c>
      <c r="BH17" s="29">
        <f t="shared" si="23"/>
        <v>0.00025816705162625385</v>
      </c>
      <c r="BJ17" s="1">
        <v>1110</v>
      </c>
      <c r="BK17" s="9">
        <f t="shared" si="24"/>
        <v>9.00900900900901</v>
      </c>
      <c r="BL17" s="9">
        <v>2.35</v>
      </c>
      <c r="BN17" s="43">
        <v>0.115423</v>
      </c>
      <c r="BO17" s="43">
        <v>0.857696</v>
      </c>
      <c r="BQ17" s="9">
        <v>446.91</v>
      </c>
      <c r="BR17" s="9">
        <f t="shared" si="25"/>
        <v>22.375869861940885</v>
      </c>
      <c r="BS17" s="10">
        <v>1.26316</v>
      </c>
      <c r="BU17" s="9">
        <v>4.396</v>
      </c>
      <c r="BV17" s="30">
        <v>0.000265</v>
      </c>
      <c r="BX17" s="43">
        <v>7.897</v>
      </c>
      <c r="BY17" s="1">
        <f t="shared" si="36"/>
        <v>0.0007897000000000001</v>
      </c>
      <c r="BZ17" s="36">
        <v>1.09E-05</v>
      </c>
      <c r="CB17" s="9">
        <v>8.08375</v>
      </c>
      <c r="CC17" s="5">
        <v>0.451497</v>
      </c>
      <c r="CE17" s="9">
        <v>472.206</v>
      </c>
      <c r="CF17" s="9">
        <f t="shared" si="26"/>
        <v>21.17719808727547</v>
      </c>
      <c r="CG17" s="9">
        <v>1.37405</v>
      </c>
      <c r="CH17" s="9"/>
      <c r="CI17" s="12">
        <v>370</v>
      </c>
      <c r="CJ17" s="5">
        <f t="shared" si="37"/>
        <v>27.027027027027028</v>
      </c>
      <c r="CK17" s="1">
        <v>0.24</v>
      </c>
      <c r="CM17" s="12">
        <v>1000</v>
      </c>
      <c r="CN17" s="5">
        <f t="shared" si="38"/>
        <v>10</v>
      </c>
      <c r="CO17" s="1">
        <v>0.23</v>
      </c>
      <c r="CQ17" s="1">
        <v>475</v>
      </c>
      <c r="CR17" s="5">
        <f t="shared" si="27"/>
        <v>21.052631578947366</v>
      </c>
      <c r="CU17" s="1">
        <v>10.2425</v>
      </c>
      <c r="CV17" s="1">
        <f t="shared" si="39"/>
        <v>0.12106419331217964</v>
      </c>
      <c r="CW17" s="1">
        <v>0.736453</v>
      </c>
      <c r="CY17" s="1">
        <v>51.5484</v>
      </c>
      <c r="CZ17" s="1">
        <f t="shared" si="28"/>
        <v>193.99244205445757</v>
      </c>
      <c r="DA17" s="1">
        <v>4.47218</v>
      </c>
      <c r="DB17" s="1">
        <f t="shared" si="29"/>
        <v>0.006903895692171943</v>
      </c>
      <c r="DG17" s="43">
        <v>43.5681</v>
      </c>
      <c r="DH17" s="43">
        <f t="shared" si="30"/>
        <v>229.52573098207176</v>
      </c>
      <c r="DI17" s="43">
        <v>3.41748</v>
      </c>
      <c r="DJ17" s="43">
        <f t="shared" si="31"/>
        <v>0.006242053646104495</v>
      </c>
      <c r="DL17" s="1">
        <v>1000</v>
      </c>
      <c r="DM17" s="1">
        <v>0.0017</v>
      </c>
      <c r="DY17" s="1">
        <v>1.561</v>
      </c>
      <c r="DZ17" s="1">
        <f t="shared" si="40"/>
        <v>0.0001561</v>
      </c>
      <c r="EA17" s="30">
        <v>1.17E-07</v>
      </c>
      <c r="EB17" s="30"/>
      <c r="EC17" s="43">
        <v>1242.27</v>
      </c>
      <c r="ED17" s="9">
        <f t="shared" si="35"/>
        <v>8.049779838521417</v>
      </c>
      <c r="EE17" s="43"/>
      <c r="EF17" s="36"/>
      <c r="EG17" s="12">
        <v>210</v>
      </c>
      <c r="EH17" s="8">
        <v>47.61904761904762</v>
      </c>
      <c r="EI17" s="30">
        <v>0.032285</v>
      </c>
      <c r="EJ17" s="43"/>
    </row>
    <row r="18" spans="1:140" ht="15">
      <c r="A18" s="20">
        <v>1230</v>
      </c>
      <c r="B18" s="26">
        <f t="shared" si="0"/>
        <v>8.130081300813009</v>
      </c>
      <c r="C18" s="21">
        <v>0.45</v>
      </c>
      <c r="E18" s="20">
        <v>1115</v>
      </c>
      <c r="F18" s="26">
        <f t="shared" si="1"/>
        <v>8.968609865470851</v>
      </c>
      <c r="G18" s="23">
        <v>1.57</v>
      </c>
      <c r="I18" s="20">
        <v>1160</v>
      </c>
      <c r="J18" s="21">
        <f t="shared" si="2"/>
        <v>8.620689655172415</v>
      </c>
      <c r="K18" s="21">
        <v>1.18</v>
      </c>
      <c r="M18" s="20">
        <v>420</v>
      </c>
      <c r="N18" s="38">
        <f t="shared" si="3"/>
        <v>0.42</v>
      </c>
      <c r="O18" s="39">
        <v>7E-08</v>
      </c>
      <c r="Q18" s="22">
        <v>9.5</v>
      </c>
      <c r="R18" s="1">
        <v>3.9</v>
      </c>
      <c r="S18" s="1">
        <v>0.5</v>
      </c>
      <c r="T18" s="1">
        <f t="shared" si="4"/>
        <v>1.95</v>
      </c>
      <c r="V18" s="9">
        <v>0.25497</v>
      </c>
      <c r="W18" s="9">
        <v>0.217599</v>
      </c>
      <c r="X18" s="25">
        <f t="shared" si="5"/>
        <v>4.415054969539371E-07</v>
      </c>
      <c r="Z18" s="23">
        <v>4.3</v>
      </c>
      <c r="AA18" s="21">
        <v>0.318</v>
      </c>
      <c r="AB18" s="40">
        <f t="shared" si="6"/>
        <v>1.376844873211425</v>
      </c>
      <c r="AC18" s="24">
        <f t="shared" si="7"/>
        <v>0.025137584671887116</v>
      </c>
      <c r="AD18" s="25">
        <f t="shared" si="8"/>
        <v>0.00013380054166316663</v>
      </c>
      <c r="AE18" s="20"/>
      <c r="AF18" s="31">
        <v>2.4</v>
      </c>
      <c r="AG18" s="26">
        <v>0.951</v>
      </c>
      <c r="AH18" s="41">
        <f t="shared" si="9"/>
        <v>1.4316250105029527</v>
      </c>
      <c r="AI18" s="27">
        <f t="shared" si="10"/>
        <v>0.03150793932679817</v>
      </c>
      <c r="AJ18" s="32">
        <f t="shared" si="11"/>
        <v>-1.5242850739540678E-06</v>
      </c>
      <c r="AK18" s="20"/>
      <c r="AL18" s="20"/>
      <c r="AM18" s="20"/>
      <c r="AN18" s="20"/>
      <c r="AO18" s="20"/>
      <c r="AP18" s="20"/>
      <c r="AQ18" s="20"/>
      <c r="AR18" s="20">
        <v>3.09</v>
      </c>
      <c r="AS18" s="21">
        <v>0.785</v>
      </c>
      <c r="AT18" s="42">
        <f t="shared" si="15"/>
        <v>1.4170659752768242</v>
      </c>
      <c r="AU18" s="28">
        <f t="shared" si="16"/>
        <v>0.029773679720454426</v>
      </c>
      <c r="AV18" s="29">
        <f t="shared" si="17"/>
        <v>8.222150305815429E-06</v>
      </c>
      <c r="AW18" s="20"/>
      <c r="AX18" s="26">
        <v>0.1849</v>
      </c>
      <c r="AY18" s="26">
        <v>0.795</v>
      </c>
      <c r="AZ18" s="26">
        <f t="shared" si="18"/>
        <v>1.5750498134982915</v>
      </c>
      <c r="BA18" s="28">
        <f t="shared" si="19"/>
        <v>0.049870034008298716</v>
      </c>
      <c r="BB18" s="29">
        <f t="shared" si="20"/>
        <v>2.93875222006357E-07</v>
      </c>
      <c r="BC18" s="20"/>
      <c r="BD18" s="23">
        <v>4.26</v>
      </c>
      <c r="BE18" s="26">
        <v>0.043</v>
      </c>
      <c r="BF18" s="41">
        <f t="shared" si="21"/>
        <v>1.3785712406634638</v>
      </c>
      <c r="BG18" s="28">
        <f t="shared" si="22"/>
        <v>0.02533161679941246</v>
      </c>
      <c r="BH18" s="29">
        <f t="shared" si="23"/>
        <v>0.0003299643461872479</v>
      </c>
      <c r="BJ18" s="1">
        <v>1091</v>
      </c>
      <c r="BK18" s="9">
        <f t="shared" si="24"/>
        <v>9.165902841429881</v>
      </c>
      <c r="BL18" s="9">
        <v>2.56</v>
      </c>
      <c r="BN18" s="43">
        <v>0.12253</v>
      </c>
      <c r="BO18" s="43">
        <v>1</v>
      </c>
      <c r="BQ18" s="9">
        <v>451.664</v>
      </c>
      <c r="BR18" s="9">
        <f t="shared" si="25"/>
        <v>22.140352120160117</v>
      </c>
      <c r="BS18" s="10">
        <v>1.59752</v>
      </c>
      <c r="BU18" s="9">
        <v>4.444</v>
      </c>
      <c r="BV18" s="30">
        <v>0.000284</v>
      </c>
      <c r="BX18" s="43">
        <v>8.087</v>
      </c>
      <c r="BY18" s="1">
        <f t="shared" si="36"/>
        <v>0.0008087</v>
      </c>
      <c r="BZ18" s="36">
        <v>1.193E-05</v>
      </c>
      <c r="CB18" s="9">
        <v>8.19547</v>
      </c>
      <c r="CC18" s="5">
        <v>0.555578</v>
      </c>
      <c r="CE18" s="9">
        <v>476.218</v>
      </c>
      <c r="CF18" s="9">
        <f t="shared" si="26"/>
        <v>20.998786270153584</v>
      </c>
      <c r="CG18" s="9">
        <v>1.5687</v>
      </c>
      <c r="CH18" s="9"/>
      <c r="CI18" s="12">
        <v>390</v>
      </c>
      <c r="CJ18" s="5">
        <f t="shared" si="37"/>
        <v>25.641025641025642</v>
      </c>
      <c r="CK18" s="1">
        <v>0.41</v>
      </c>
      <c r="CM18" s="12">
        <v>1010</v>
      </c>
      <c r="CN18" s="5">
        <f t="shared" si="38"/>
        <v>9.900990099009901</v>
      </c>
      <c r="CO18" s="1">
        <v>0.29</v>
      </c>
      <c r="CQ18" s="12">
        <v>480</v>
      </c>
      <c r="CR18" s="5">
        <f t="shared" si="27"/>
        <v>20.833333333333332</v>
      </c>
      <c r="CU18" s="1">
        <v>10.2425</v>
      </c>
      <c r="CV18" s="1">
        <f t="shared" si="39"/>
        <v>0.12106419331217964</v>
      </c>
      <c r="CW18" s="1">
        <v>0.844089</v>
      </c>
      <c r="CY18" s="1">
        <v>67.3221</v>
      </c>
      <c r="CZ18" s="1">
        <f t="shared" si="28"/>
        <v>148.53963260207271</v>
      </c>
      <c r="DA18" s="1">
        <v>7.56646</v>
      </c>
      <c r="DB18" s="1">
        <f t="shared" si="29"/>
        <v>0.00894386472426664</v>
      </c>
      <c r="DG18" s="43">
        <v>45.2582</v>
      </c>
      <c r="DH18" s="43">
        <f t="shared" si="30"/>
        <v>220.9544347764604</v>
      </c>
      <c r="DI18" s="43">
        <v>3.65049</v>
      </c>
      <c r="DJ18" s="43">
        <f t="shared" si="31"/>
        <v>0.006418654831693848</v>
      </c>
      <c r="DY18" s="1">
        <v>1.597</v>
      </c>
      <c r="DZ18" s="1">
        <f t="shared" si="40"/>
        <v>0.0001597</v>
      </c>
      <c r="EA18" s="30">
        <v>1.28E-07</v>
      </c>
      <c r="EB18" s="30"/>
      <c r="EC18" s="43">
        <v>1232.05</v>
      </c>
      <c r="ED18" s="9">
        <f t="shared" si="35"/>
        <v>8.116553711294184</v>
      </c>
      <c r="EE18" s="43"/>
      <c r="EF18" s="36"/>
      <c r="EG18" s="12">
        <v>211</v>
      </c>
      <c r="EH18" s="8">
        <v>47.39336492890995</v>
      </c>
      <c r="EI18" s="30">
        <v>0.032831</v>
      </c>
      <c r="EJ18" s="43"/>
    </row>
    <row r="19" spans="1:140" ht="15">
      <c r="A19" s="20">
        <v>1220</v>
      </c>
      <c r="B19" s="26">
        <f t="shared" si="0"/>
        <v>8.19672131147541</v>
      </c>
      <c r="C19" s="21">
        <v>0.55</v>
      </c>
      <c r="E19" s="20">
        <v>1125</v>
      </c>
      <c r="F19" s="26">
        <f t="shared" si="1"/>
        <v>8.88888888888889</v>
      </c>
      <c r="G19" s="23">
        <v>1.29</v>
      </c>
      <c r="I19" s="20">
        <v>1140</v>
      </c>
      <c r="J19" s="21">
        <f t="shared" si="2"/>
        <v>8.771929824561404</v>
      </c>
      <c r="K19" s="21">
        <v>1.52</v>
      </c>
      <c r="M19" s="20">
        <v>440</v>
      </c>
      <c r="N19" s="38">
        <f t="shared" si="3"/>
        <v>0.44</v>
      </c>
      <c r="O19" s="39">
        <v>7E-08</v>
      </c>
      <c r="Q19" s="22">
        <v>9.63</v>
      </c>
      <c r="R19" s="1">
        <v>3.5</v>
      </c>
      <c r="S19" s="1">
        <v>0.25</v>
      </c>
      <c r="T19" s="1">
        <f t="shared" si="4"/>
        <v>0.875</v>
      </c>
      <c r="V19" s="9">
        <v>0.260378</v>
      </c>
      <c r="W19" s="9">
        <v>0.0983125</v>
      </c>
      <c r="X19" s="25">
        <f t="shared" si="5"/>
        <v>2.0370569124986292E-07</v>
      </c>
      <c r="Z19" s="23">
        <v>4.34</v>
      </c>
      <c r="AA19" s="21">
        <v>0.196</v>
      </c>
      <c r="AB19" s="40">
        <f t="shared" si="6"/>
        <v>1.3750851372491633</v>
      </c>
      <c r="AC19" s="24">
        <f t="shared" si="7"/>
        <v>0.024940281282034276</v>
      </c>
      <c r="AD19" s="25">
        <f t="shared" si="8"/>
        <v>0.0001947808698065967</v>
      </c>
      <c r="AE19" s="20"/>
      <c r="AF19" s="31">
        <v>2.6</v>
      </c>
      <c r="AG19" s="26">
        <v>0.962</v>
      </c>
      <c r="AH19" s="41">
        <f t="shared" si="9"/>
        <v>1.4278884710249395</v>
      </c>
      <c r="AI19" s="27">
        <f t="shared" si="10"/>
        <v>0.031060161134555266</v>
      </c>
      <c r="AJ19" s="32">
        <f t="shared" si="11"/>
        <v>-3.0198954713130387E-06</v>
      </c>
      <c r="AK19" s="20"/>
      <c r="AQ19" s="20"/>
      <c r="AR19" s="20">
        <v>3.22</v>
      </c>
      <c r="AS19" s="21">
        <v>0.838</v>
      </c>
      <c r="AT19" s="42">
        <f t="shared" si="15"/>
        <v>1.4137494446147072</v>
      </c>
      <c r="AU19" s="28">
        <f t="shared" si="16"/>
        <v>0.029382616983580793</v>
      </c>
      <c r="AV19" s="29">
        <f t="shared" si="17"/>
        <v>5.537297201257731E-06</v>
      </c>
      <c r="AW19" s="20"/>
      <c r="AX19" s="26">
        <v>0.1896</v>
      </c>
      <c r="AY19" s="26">
        <v>0.817</v>
      </c>
      <c r="AZ19" s="26">
        <f t="shared" si="18"/>
        <v>1.5664089191096084</v>
      </c>
      <c r="BA19" s="28">
        <f t="shared" si="19"/>
        <v>0.0487089149333102</v>
      </c>
      <c r="BB19" s="29">
        <f t="shared" si="20"/>
        <v>2.433074310845793E-07</v>
      </c>
      <c r="BC19" s="20"/>
      <c r="BD19" s="23">
        <v>4.49</v>
      </c>
      <c r="BE19" s="26">
        <v>0.077</v>
      </c>
      <c r="BF19" s="41">
        <f t="shared" si="21"/>
        <v>1.3681756881972362</v>
      </c>
      <c r="BG19" s="28">
        <f t="shared" si="22"/>
        <v>0.02417031875864944</v>
      </c>
      <c r="BH19" s="29">
        <f t="shared" si="23"/>
        <v>0.0002825860182431824</v>
      </c>
      <c r="BJ19" s="1">
        <v>1070</v>
      </c>
      <c r="BK19" s="9">
        <f t="shared" si="24"/>
        <v>9.345794392523365</v>
      </c>
      <c r="BL19" s="9">
        <v>2.06</v>
      </c>
      <c r="BN19" s="43">
        <v>0.124003</v>
      </c>
      <c r="BO19" s="43">
        <v>0.681292</v>
      </c>
      <c r="BQ19" s="9">
        <v>458.796</v>
      </c>
      <c r="BR19" s="9">
        <f t="shared" si="25"/>
        <v>21.796179565645733</v>
      </c>
      <c r="BS19" s="10">
        <v>1.85759</v>
      </c>
      <c r="BU19" s="9">
        <v>4.494</v>
      </c>
      <c r="BV19" s="30">
        <v>0.000284</v>
      </c>
      <c r="BX19" s="43">
        <v>8.287</v>
      </c>
      <c r="BY19" s="1">
        <f t="shared" si="36"/>
        <v>0.0008287</v>
      </c>
      <c r="BZ19" s="36">
        <v>1.308E-05</v>
      </c>
      <c r="CB19" s="9">
        <v>8.19547</v>
      </c>
      <c r="CC19" s="5">
        <v>0.665002</v>
      </c>
      <c r="CE19" s="9">
        <v>483.668</v>
      </c>
      <c r="CF19" s="9">
        <f t="shared" si="26"/>
        <v>20.675339282317623</v>
      </c>
      <c r="CG19" s="9">
        <v>1.68321</v>
      </c>
      <c r="CH19" s="9"/>
      <c r="CI19" s="12">
        <v>400</v>
      </c>
      <c r="CJ19" s="5">
        <f t="shared" si="37"/>
        <v>25</v>
      </c>
      <c r="CK19" s="1">
        <v>0.54</v>
      </c>
      <c r="CM19" s="12">
        <v>1020</v>
      </c>
      <c r="CN19" s="5">
        <f t="shared" si="38"/>
        <v>9.803921568627452</v>
      </c>
      <c r="CO19" s="1">
        <v>0.4</v>
      </c>
      <c r="CQ19" s="12">
        <v>490</v>
      </c>
      <c r="CR19" s="5">
        <f t="shared" si="27"/>
        <v>20.408163265306126</v>
      </c>
      <c r="CU19" s="1">
        <v>10.427</v>
      </c>
      <c r="CV19" s="1">
        <f t="shared" si="39"/>
        <v>0.11892202934688789</v>
      </c>
      <c r="CW19" s="1">
        <v>1.02537</v>
      </c>
      <c r="CY19" s="1">
        <v>82.6389</v>
      </c>
      <c r="CZ19" s="1">
        <f t="shared" si="28"/>
        <v>121.00838709130929</v>
      </c>
      <c r="DA19" s="1">
        <v>11.9158</v>
      </c>
      <c r="DB19" s="1">
        <f t="shared" si="29"/>
        <v>0.011474369037429143</v>
      </c>
      <c r="DG19" s="43">
        <v>47.1362</v>
      </c>
      <c r="DH19" s="43">
        <f t="shared" si="30"/>
        <v>212.15117043800728</v>
      </c>
      <c r="DI19" s="43">
        <v>3.96117</v>
      </c>
      <c r="DJ19" s="43">
        <f t="shared" si="31"/>
        <v>0.006687426923758418</v>
      </c>
      <c r="DY19" s="1">
        <v>1.634</v>
      </c>
      <c r="DZ19" s="1">
        <f t="shared" si="40"/>
        <v>0.0001634</v>
      </c>
      <c r="EA19" s="30">
        <v>1.4E-07</v>
      </c>
      <c r="EB19" s="30"/>
      <c r="EC19" s="43">
        <v>1221.77</v>
      </c>
      <c r="ED19" s="9">
        <f t="shared" si="35"/>
        <v>8.184846575050951</v>
      </c>
      <c r="EE19" s="43"/>
      <c r="EF19" s="36"/>
      <c r="EG19" s="12">
        <v>212</v>
      </c>
      <c r="EH19" s="8">
        <v>47.16981132075472</v>
      </c>
      <c r="EI19" s="30">
        <v>0.033384</v>
      </c>
      <c r="EJ19" s="43"/>
    </row>
    <row r="20" spans="1:140" ht="15">
      <c r="A20" s="20">
        <v>1210</v>
      </c>
      <c r="B20" s="26">
        <f t="shared" si="0"/>
        <v>8.264462809917354</v>
      </c>
      <c r="C20" s="21">
        <v>0.65</v>
      </c>
      <c r="E20" s="20">
        <v>1150</v>
      </c>
      <c r="F20" s="26">
        <f t="shared" si="1"/>
        <v>8.695652173913043</v>
      </c>
      <c r="G20" s="23">
        <v>1</v>
      </c>
      <c r="I20" s="20">
        <v>1130</v>
      </c>
      <c r="J20" s="21">
        <f t="shared" si="2"/>
        <v>8.849557522123893</v>
      </c>
      <c r="K20" s="21">
        <v>1.77</v>
      </c>
      <c r="M20" s="20">
        <v>460</v>
      </c>
      <c r="N20" s="38">
        <f t="shared" si="3"/>
        <v>0.46</v>
      </c>
      <c r="O20" s="39">
        <v>7E-08</v>
      </c>
      <c r="Q20" s="44"/>
      <c r="R20" s="20"/>
      <c r="S20" s="20"/>
      <c r="T20" s="20"/>
      <c r="V20" s="9">
        <v>0.26541</v>
      </c>
      <c r="W20" s="9">
        <v>0.0438207</v>
      </c>
      <c r="X20" s="25">
        <f t="shared" si="5"/>
        <v>9.255219620620029E-08</v>
      </c>
      <c r="Z20" s="23">
        <v>4.4</v>
      </c>
      <c r="AA20" s="21">
        <v>0.119</v>
      </c>
      <c r="AB20" s="40">
        <f t="shared" si="6"/>
        <v>1.3723813010053778</v>
      </c>
      <c r="AC20" s="24">
        <f t="shared" si="7"/>
        <v>0.024638073431024865</v>
      </c>
      <c r="AD20" s="25">
        <f t="shared" si="8"/>
        <v>0.0002599480798270051</v>
      </c>
      <c r="AE20" s="20"/>
      <c r="AF20" s="20"/>
      <c r="AG20" s="20"/>
      <c r="AH20" s="20"/>
      <c r="AI20" s="20"/>
      <c r="AJ20" s="20"/>
      <c r="AK20" s="20"/>
      <c r="AQ20" s="20"/>
      <c r="AR20" s="20">
        <v>3.39</v>
      </c>
      <c r="AS20" s="21">
        <v>0.864</v>
      </c>
      <c r="AT20" s="42">
        <f t="shared" si="15"/>
        <v>1.4090977384898684</v>
      </c>
      <c r="AU20" s="28">
        <f t="shared" si="16"/>
        <v>0.028836683946712544</v>
      </c>
      <c r="AV20" s="29">
        <f t="shared" si="17"/>
        <v>4.373618695083505E-06</v>
      </c>
      <c r="AW20" s="20"/>
      <c r="AX20" s="26">
        <v>0.1946</v>
      </c>
      <c r="AY20" s="26">
        <v>0.837</v>
      </c>
      <c r="AZ20" s="26">
        <f t="shared" si="18"/>
        <v>1.558272514013838</v>
      </c>
      <c r="BA20" s="28">
        <f t="shared" si="19"/>
        <v>0.04762104079544455</v>
      </c>
      <c r="BB20" s="29">
        <f t="shared" si="20"/>
        <v>1.9722129473155866E-07</v>
      </c>
      <c r="BC20" s="20"/>
      <c r="BD20" s="20"/>
      <c r="BE20" s="20"/>
      <c r="BF20" s="42"/>
      <c r="BG20" s="28"/>
      <c r="BH20" s="29"/>
      <c r="BJ20" s="1">
        <v>1050</v>
      </c>
      <c r="BK20" s="9">
        <f t="shared" si="24"/>
        <v>9.523809523809524</v>
      </c>
      <c r="BL20" s="9">
        <v>1.37</v>
      </c>
      <c r="BN20" s="43">
        <v>0.125494</v>
      </c>
      <c r="BO20" s="43">
        <v>0.501187</v>
      </c>
      <c r="BQ20" s="9">
        <v>468.304</v>
      </c>
      <c r="BR20" s="9">
        <f t="shared" si="25"/>
        <v>21.353650620110017</v>
      </c>
      <c r="BS20" s="10">
        <v>2.17337</v>
      </c>
      <c r="BU20" s="9">
        <v>4.545</v>
      </c>
      <c r="BV20" s="30">
        <v>0.000256</v>
      </c>
      <c r="BX20" s="43">
        <v>8.492</v>
      </c>
      <c r="BY20" s="1">
        <f t="shared" si="36"/>
        <v>0.0008492</v>
      </c>
      <c r="BZ20" s="36">
        <v>1.432E-05</v>
      </c>
      <c r="CB20" s="9">
        <v>8.30874</v>
      </c>
      <c r="CC20" s="5">
        <v>0.807062</v>
      </c>
      <c r="CE20" s="9">
        <v>491.691</v>
      </c>
      <c r="CF20" s="9">
        <f t="shared" si="26"/>
        <v>20.33797649336677</v>
      </c>
      <c r="CG20" s="9">
        <v>1.5916</v>
      </c>
      <c r="CH20" s="9"/>
      <c r="CI20" s="12">
        <v>410</v>
      </c>
      <c r="CJ20" s="5">
        <f t="shared" si="37"/>
        <v>24.390243902439025</v>
      </c>
      <c r="CK20" s="1">
        <v>0.71</v>
      </c>
      <c r="CM20" s="12">
        <v>1030</v>
      </c>
      <c r="CN20" s="5">
        <f t="shared" si="38"/>
        <v>9.70873786407767</v>
      </c>
      <c r="CO20" s="1">
        <v>0.54</v>
      </c>
      <c r="CQ20" s="12">
        <v>500</v>
      </c>
      <c r="CR20" s="5">
        <f t="shared" si="27"/>
        <v>20</v>
      </c>
      <c r="CU20" s="1">
        <v>10.7039</v>
      </c>
      <c r="CV20" s="1">
        <f t="shared" si="39"/>
        <v>0.11584562636048543</v>
      </c>
      <c r="CW20" s="1">
        <v>0.849754</v>
      </c>
      <c r="DG20" s="43">
        <v>49.3897</v>
      </c>
      <c r="DH20" s="43">
        <f t="shared" si="30"/>
        <v>202.47136548713598</v>
      </c>
      <c r="DI20" s="43">
        <v>4.34951</v>
      </c>
      <c r="DJ20" s="43">
        <f t="shared" si="31"/>
        <v>0.0070079998109689855</v>
      </c>
      <c r="DY20" s="1">
        <v>1.673</v>
      </c>
      <c r="DZ20" s="1">
        <f t="shared" si="40"/>
        <v>0.0001673</v>
      </c>
      <c r="EA20" s="30">
        <v>1.53E-07</v>
      </c>
      <c r="EB20" s="30"/>
      <c r="EC20" s="43">
        <v>1203.5</v>
      </c>
      <c r="ED20" s="9">
        <f t="shared" si="35"/>
        <v>8.309098462816785</v>
      </c>
      <c r="EE20" s="43">
        <v>0.115822</v>
      </c>
      <c r="EF20" s="36"/>
      <c r="EG20" s="12">
        <v>213</v>
      </c>
      <c r="EH20" s="8">
        <v>46.948356807511736</v>
      </c>
      <c r="EI20" s="30">
        <v>0.033944</v>
      </c>
      <c r="EJ20" s="43"/>
    </row>
    <row r="21" spans="1:140" ht="15">
      <c r="A21" s="20">
        <v>1200</v>
      </c>
      <c r="B21" s="26">
        <f t="shared" si="0"/>
        <v>8.333333333333334</v>
      </c>
      <c r="C21" s="21">
        <v>0.72</v>
      </c>
      <c r="E21" s="20">
        <v>1175</v>
      </c>
      <c r="F21" s="26">
        <f t="shared" si="1"/>
        <v>8.51063829787234</v>
      </c>
      <c r="G21" s="23">
        <v>0.78</v>
      </c>
      <c r="I21" s="20">
        <v>1120</v>
      </c>
      <c r="J21" s="21">
        <f t="shared" si="2"/>
        <v>8.928571428571429</v>
      </c>
      <c r="K21" s="21">
        <v>2.13</v>
      </c>
      <c r="M21" s="20">
        <v>480</v>
      </c>
      <c r="N21" s="38">
        <f t="shared" si="3"/>
        <v>0.48</v>
      </c>
      <c r="O21" s="39">
        <v>8E-08</v>
      </c>
      <c r="Q21" s="44"/>
      <c r="R21" s="20"/>
      <c r="S21" s="20"/>
      <c r="T21" s="20"/>
      <c r="V21" s="9">
        <v>0.27</v>
      </c>
      <c r="W21" s="9">
        <v>0.0313069</v>
      </c>
      <c r="X21" s="25">
        <f t="shared" si="5"/>
        <v>6.726574648642939E-08</v>
      </c>
      <c r="Z21" s="23">
        <v>4.48</v>
      </c>
      <c r="AA21" s="21">
        <v>0.085</v>
      </c>
      <c r="AB21" s="40">
        <f t="shared" si="6"/>
        <v>1.3686521008426722</v>
      </c>
      <c r="AC21" s="24">
        <f t="shared" si="7"/>
        <v>0.024223164068977773</v>
      </c>
      <c r="AD21" s="25">
        <f t="shared" si="8"/>
        <v>0.00030762307202397785</v>
      </c>
      <c r="AE21" s="20"/>
      <c r="AF21" s="20"/>
      <c r="AG21" s="20"/>
      <c r="AH21" s="20"/>
      <c r="AI21" s="20"/>
      <c r="AJ21" s="20"/>
      <c r="AK21" s="20"/>
      <c r="AQ21" s="20"/>
      <c r="AR21" s="20">
        <v>3.45</v>
      </c>
      <c r="AS21" s="21">
        <v>0.826</v>
      </c>
      <c r="AT21" s="42">
        <f t="shared" si="15"/>
        <v>1.4073661968751685</v>
      </c>
      <c r="AU21" s="28">
        <f t="shared" si="16"/>
        <v>0.028634240014139074</v>
      </c>
      <c r="AV21" s="29">
        <f t="shared" si="17"/>
        <v>6.734288638140849E-06</v>
      </c>
      <c r="AW21" s="20"/>
      <c r="AX21" s="26">
        <v>0.1997</v>
      </c>
      <c r="AY21" s="26">
        <v>0.846</v>
      </c>
      <c r="AZ21" s="26">
        <f t="shared" si="18"/>
        <v>1.5509123214951586</v>
      </c>
      <c r="BA21" s="28">
        <f t="shared" si="19"/>
        <v>0.04664165029377003</v>
      </c>
      <c r="BB21" s="29">
        <f t="shared" si="20"/>
        <v>1.8102317820933152E-07</v>
      </c>
      <c r="BC21" s="20"/>
      <c r="BD21" s="20"/>
      <c r="BE21" s="20"/>
      <c r="BF21" s="42"/>
      <c r="BG21" s="28"/>
      <c r="BH21" s="29"/>
      <c r="BJ21" s="1">
        <v>1015</v>
      </c>
      <c r="BK21" s="9">
        <f t="shared" si="24"/>
        <v>9.852216748768473</v>
      </c>
      <c r="BL21" s="9">
        <v>0.237</v>
      </c>
      <c r="BN21" s="43">
        <v>0.125494</v>
      </c>
      <c r="BO21" s="43">
        <v>0.359381</v>
      </c>
      <c r="BQ21" s="9">
        <v>477.813</v>
      </c>
      <c r="BR21" s="9">
        <f t="shared" si="25"/>
        <v>20.9286896756681</v>
      </c>
      <c r="BS21" s="10">
        <v>2.04334</v>
      </c>
      <c r="BU21" s="9">
        <v>4.651</v>
      </c>
      <c r="BV21" s="30">
        <v>0.000262</v>
      </c>
      <c r="BX21" s="43">
        <v>8.694</v>
      </c>
      <c r="BY21" s="1">
        <f t="shared" si="36"/>
        <v>0.0008694000000000001</v>
      </c>
      <c r="BZ21" s="36">
        <v>1.562E-05</v>
      </c>
      <c r="CB21" s="9">
        <v>8.42357</v>
      </c>
      <c r="CC21" s="5">
        <v>0.966017</v>
      </c>
      <c r="CE21" s="9">
        <v>496.275</v>
      </c>
      <c r="CF21" s="9">
        <f t="shared" si="26"/>
        <v>20.150118381945493</v>
      </c>
      <c r="CG21" s="9">
        <v>1.4542</v>
      </c>
      <c r="CH21" s="9"/>
      <c r="CI21" s="12">
        <v>415</v>
      </c>
      <c r="CJ21" s="5">
        <f t="shared" si="37"/>
        <v>24.096385542168676</v>
      </c>
      <c r="CK21" s="1">
        <v>0.8</v>
      </c>
      <c r="CM21" s="12">
        <v>1040</v>
      </c>
      <c r="CN21" s="5">
        <f t="shared" si="38"/>
        <v>9.615384615384617</v>
      </c>
      <c r="CO21" s="1">
        <v>0.82</v>
      </c>
      <c r="CQ21" s="12">
        <v>540</v>
      </c>
      <c r="CR21" s="5">
        <f t="shared" si="27"/>
        <v>18.51851851851852</v>
      </c>
      <c r="CU21" s="1">
        <v>10.7961</v>
      </c>
      <c r="CV21" s="1">
        <f t="shared" si="39"/>
        <v>0.11485629069756673</v>
      </c>
      <c r="CW21" s="1">
        <v>0.725123</v>
      </c>
      <c r="DG21" s="43">
        <v>51.0798</v>
      </c>
      <c r="DH21" s="43">
        <f t="shared" si="30"/>
        <v>195.77210560730467</v>
      </c>
      <c r="DI21" s="43">
        <v>4.73786</v>
      </c>
      <c r="DJ21" s="43">
        <f t="shared" si="31"/>
        <v>0.007381135386956951</v>
      </c>
      <c r="DY21" s="1">
        <v>1.711</v>
      </c>
      <c r="DZ21" s="1">
        <f t="shared" si="40"/>
        <v>0.0001711</v>
      </c>
      <c r="EA21" s="30">
        <v>1.68E-07</v>
      </c>
      <c r="EB21" s="30"/>
      <c r="EC21" s="43">
        <v>1179.85</v>
      </c>
      <c r="ED21" s="9">
        <f t="shared" si="35"/>
        <v>8.47565368479044</v>
      </c>
      <c r="EE21" s="43">
        <v>0.222906</v>
      </c>
      <c r="EF21" s="36"/>
      <c r="EG21" s="12">
        <v>214</v>
      </c>
      <c r="EH21" s="8">
        <v>46.72897196261682</v>
      </c>
      <c r="EI21" s="30">
        <v>0.034511</v>
      </c>
      <c r="EJ21" s="43"/>
    </row>
    <row r="22" spans="1:140" ht="15">
      <c r="A22" s="20">
        <v>1190</v>
      </c>
      <c r="B22" s="26">
        <f t="shared" si="0"/>
        <v>8.403361344537815</v>
      </c>
      <c r="C22" s="21">
        <v>0.78</v>
      </c>
      <c r="E22" s="20">
        <v>1200</v>
      </c>
      <c r="F22" s="26">
        <f t="shared" si="1"/>
        <v>8.333333333333334</v>
      </c>
      <c r="G22" s="23">
        <v>0.68</v>
      </c>
      <c r="I22" s="20">
        <v>1100</v>
      </c>
      <c r="J22" s="21">
        <f t="shared" si="2"/>
        <v>9.090909090909092</v>
      </c>
      <c r="K22" s="21">
        <v>2.82</v>
      </c>
      <c r="M22" s="20">
        <v>500</v>
      </c>
      <c r="N22" s="38">
        <f t="shared" si="3"/>
        <v>0.5</v>
      </c>
      <c r="O22" s="39">
        <v>8E-08</v>
      </c>
      <c r="Q22" s="20"/>
      <c r="R22" s="20"/>
      <c r="S22" s="20"/>
      <c r="T22" s="20"/>
      <c r="V22" s="9">
        <v>2.59428</v>
      </c>
      <c r="W22" s="9">
        <v>0.0433145</v>
      </c>
      <c r="X22" s="25">
        <f t="shared" si="5"/>
        <v>8.942115787321967E-07</v>
      </c>
      <c r="Z22" s="23">
        <v>4.6</v>
      </c>
      <c r="AA22" s="21">
        <v>0.125</v>
      </c>
      <c r="AB22" s="40">
        <f t="shared" si="6"/>
        <v>1.362778609453097</v>
      </c>
      <c r="AC22" s="24">
        <f t="shared" si="7"/>
        <v>0.023574217312670162</v>
      </c>
      <c r="AD22" s="25">
        <f t="shared" si="8"/>
        <v>0.0002656180872398031</v>
      </c>
      <c r="AE22" s="20"/>
      <c r="AF22" s="20"/>
      <c r="AG22" s="20"/>
      <c r="AH22" s="20"/>
      <c r="AI22" s="20"/>
      <c r="AJ22" s="20"/>
      <c r="AK22" s="20"/>
      <c r="AQ22" s="20"/>
      <c r="AR22" s="20">
        <v>3.57</v>
      </c>
      <c r="AS22" s="21">
        <v>0.73</v>
      </c>
      <c r="AT22" s="42">
        <f t="shared" si="15"/>
        <v>1.4037550332481645</v>
      </c>
      <c r="AU22" s="28">
        <f t="shared" si="16"/>
        <v>0.02821340384772916</v>
      </c>
      <c r="AV22" s="29">
        <f t="shared" si="17"/>
        <v>1.344602499104085E-05</v>
      </c>
      <c r="AW22" s="20"/>
      <c r="AX22" s="26">
        <v>0.2045</v>
      </c>
      <c r="AY22" s="26">
        <v>0.867</v>
      </c>
      <c r="AZ22" s="26">
        <f t="shared" si="18"/>
        <v>1.5447167302053288</v>
      </c>
      <c r="BA22" s="28">
        <f t="shared" si="19"/>
        <v>0.04582078637655619</v>
      </c>
      <c r="BB22" s="29">
        <f t="shared" si="20"/>
        <v>1.2799015705367059E-07</v>
      </c>
      <c r="BC22" s="20"/>
      <c r="BD22" s="20"/>
      <c r="BE22" s="20"/>
      <c r="BF22" s="42"/>
      <c r="BG22" s="28"/>
      <c r="BH22" s="29"/>
      <c r="BJ22" s="1">
        <v>1000</v>
      </c>
      <c r="BK22" s="9">
        <f t="shared" si="24"/>
        <v>10</v>
      </c>
      <c r="BL22" s="9">
        <v>0.145</v>
      </c>
      <c r="BN22" s="43">
        <v>0.127003</v>
      </c>
      <c r="BO22" s="43">
        <v>0.251189</v>
      </c>
      <c r="BQ22" s="9">
        <v>482.567</v>
      </c>
      <c r="BR22" s="9">
        <f t="shared" si="25"/>
        <v>20.72251107100154</v>
      </c>
      <c r="BS22" s="10">
        <v>1.72755</v>
      </c>
      <c r="BU22" s="9">
        <v>4.762</v>
      </c>
      <c r="BV22" s="30">
        <v>0.000485</v>
      </c>
      <c r="BX22" s="43">
        <v>8.906</v>
      </c>
      <c r="BY22" s="1">
        <f t="shared" si="36"/>
        <v>0.0008906000000000001</v>
      </c>
      <c r="BZ22" s="36">
        <v>1.708E-05</v>
      </c>
      <c r="CB22" s="9">
        <v>8.77768</v>
      </c>
      <c r="CC22" s="5">
        <v>1.17238</v>
      </c>
      <c r="CE22" s="9">
        <v>499.713</v>
      </c>
      <c r="CF22" s="9">
        <f t="shared" si="26"/>
        <v>20.011486593304557</v>
      </c>
      <c r="CG22" s="9">
        <v>1.28244</v>
      </c>
      <c r="CH22" s="9"/>
      <c r="CI22" s="12">
        <v>420</v>
      </c>
      <c r="CJ22" s="5">
        <f t="shared" si="37"/>
        <v>23.80952380952381</v>
      </c>
      <c r="CK22" s="1">
        <v>0.88</v>
      </c>
      <c r="CM22" s="12">
        <v>1045</v>
      </c>
      <c r="CN22" s="5">
        <f t="shared" si="38"/>
        <v>9.569377990430622</v>
      </c>
      <c r="CQ22" s="12">
        <v>550</v>
      </c>
      <c r="CR22" s="5">
        <f t="shared" si="27"/>
        <v>18.181818181818183</v>
      </c>
      <c r="CU22" s="1">
        <v>10.8884</v>
      </c>
      <c r="CV22" s="1">
        <f t="shared" si="39"/>
        <v>0.11388266411961352</v>
      </c>
      <c r="CW22" s="1">
        <v>0.600493</v>
      </c>
      <c r="DG22" s="43">
        <v>52.9577</v>
      </c>
      <c r="DH22" s="43">
        <f t="shared" si="30"/>
        <v>188.82995296245872</v>
      </c>
      <c r="DI22" s="43">
        <v>4.97087</v>
      </c>
      <c r="DJ22" s="43">
        <f t="shared" si="31"/>
        <v>0.007469532588907843</v>
      </c>
      <c r="DY22" s="1">
        <v>1.751</v>
      </c>
      <c r="DZ22" s="1">
        <f t="shared" si="40"/>
        <v>0.0001751</v>
      </c>
      <c r="EA22" s="30">
        <v>1.84E-07</v>
      </c>
      <c r="EB22" s="30"/>
      <c r="EC22" s="43">
        <v>1158.92</v>
      </c>
      <c r="ED22" s="9">
        <f t="shared" si="35"/>
        <v>8.628723294101405</v>
      </c>
      <c r="EE22" s="43">
        <v>0.3696</v>
      </c>
      <c r="EF22" s="36"/>
      <c r="EG22" s="12">
        <v>215</v>
      </c>
      <c r="EH22" s="8">
        <v>46.51162790697674</v>
      </c>
      <c r="EI22" s="30">
        <v>0.035085</v>
      </c>
      <c r="EJ22" s="43"/>
    </row>
    <row r="23" spans="1:140" ht="15">
      <c r="A23" s="20">
        <v>1180</v>
      </c>
      <c r="B23" s="26">
        <f t="shared" si="0"/>
        <v>8.474576271186441</v>
      </c>
      <c r="C23" s="21">
        <v>0.82</v>
      </c>
      <c r="E23" s="20">
        <v>1250</v>
      </c>
      <c r="F23" s="26">
        <f t="shared" si="1"/>
        <v>8</v>
      </c>
      <c r="G23" s="23">
        <v>0.29</v>
      </c>
      <c r="I23" s="20">
        <v>1090</v>
      </c>
      <c r="J23" s="21">
        <f t="shared" si="2"/>
        <v>9.174311926605505</v>
      </c>
      <c r="K23" s="21">
        <v>2.6</v>
      </c>
      <c r="M23" s="20">
        <v>520</v>
      </c>
      <c r="N23" s="38">
        <f t="shared" si="3"/>
        <v>0.52</v>
      </c>
      <c r="O23" s="39">
        <v>7E-08</v>
      </c>
      <c r="Q23" s="20"/>
      <c r="R23" s="20"/>
      <c r="S23" s="20"/>
      <c r="T23" s="20"/>
      <c r="V23" s="9">
        <v>2.80702</v>
      </c>
      <c r="W23" s="9">
        <v>0.0632662</v>
      </c>
      <c r="X23" s="25">
        <f t="shared" si="5"/>
        <v>1.4132122485793502E-06</v>
      </c>
      <c r="Z23" s="23">
        <v>4.66</v>
      </c>
      <c r="AA23" s="21">
        <v>0.097</v>
      </c>
      <c r="AB23" s="40">
        <f t="shared" si="6"/>
        <v>1.359709359717169</v>
      </c>
      <c r="AC23" s="24">
        <f t="shared" si="7"/>
        <v>0.023237341820795687</v>
      </c>
      <c r="AD23" s="25">
        <f t="shared" si="8"/>
        <v>0.0003027605753451971</v>
      </c>
      <c r="AE23" s="20"/>
      <c r="AF23" s="20"/>
      <c r="AG23" s="20"/>
      <c r="AH23" s="20"/>
      <c r="AI23" s="20"/>
      <c r="AJ23" s="20"/>
      <c r="AK23" s="20"/>
      <c r="AQ23" s="20"/>
      <c r="AR23" s="20">
        <v>3.69</v>
      </c>
      <c r="AS23" s="21">
        <v>0.599</v>
      </c>
      <c r="AT23" s="42">
        <f t="shared" si="15"/>
        <v>1.399937046854277</v>
      </c>
      <c r="AU23" s="28">
        <f t="shared" si="16"/>
        <v>0.027770491820762355</v>
      </c>
      <c r="AV23" s="29">
        <f t="shared" si="17"/>
        <v>2.4594522771516236E-05</v>
      </c>
      <c r="AW23" s="20"/>
      <c r="AX23" s="26">
        <v>0.2097</v>
      </c>
      <c r="AY23" s="26">
        <v>0.877</v>
      </c>
      <c r="AZ23" s="26">
        <f t="shared" si="18"/>
        <v>1.5386861129042562</v>
      </c>
      <c r="BA23" s="28">
        <f t="shared" si="19"/>
        <v>0.045024981685288686</v>
      </c>
      <c r="BB23" s="29">
        <f t="shared" si="20"/>
        <v>1.0585277294486253E-07</v>
      </c>
      <c r="BC23" s="20"/>
      <c r="BD23" s="20"/>
      <c r="BE23" s="20"/>
      <c r="BF23" s="42"/>
      <c r="BG23" s="28"/>
      <c r="BH23" s="29"/>
      <c r="BJ23" s="1">
        <v>960</v>
      </c>
      <c r="BK23" s="9">
        <f t="shared" si="24"/>
        <v>10.416666666666666</v>
      </c>
      <c r="BL23" s="9">
        <v>0.088</v>
      </c>
      <c r="BN23" s="43">
        <v>0.12853</v>
      </c>
      <c r="BO23" s="43">
        <v>0.184785</v>
      </c>
      <c r="BQ23" s="9">
        <v>489.699</v>
      </c>
      <c r="BR23" s="9">
        <f t="shared" si="25"/>
        <v>20.42070741414624</v>
      </c>
      <c r="BS23" s="10">
        <v>1.46749</v>
      </c>
      <c r="BU23" s="9">
        <v>4.878</v>
      </c>
      <c r="BV23" s="30">
        <v>0.00182</v>
      </c>
      <c r="BX23" s="43">
        <v>9.129</v>
      </c>
      <c r="BY23" s="1">
        <f t="shared" si="36"/>
        <v>0.0009128999999999999</v>
      </c>
      <c r="BZ23" s="36">
        <v>1.872E-05</v>
      </c>
      <c r="CB23" s="9">
        <v>8.77768</v>
      </c>
      <c r="CC23" s="5">
        <v>1.38402</v>
      </c>
      <c r="CE23" s="9">
        <v>501.433</v>
      </c>
      <c r="CF23" s="9">
        <f t="shared" si="26"/>
        <v>19.942843809641566</v>
      </c>
      <c r="CG23" s="9">
        <v>1.07634</v>
      </c>
      <c r="CH23" s="9"/>
      <c r="CI23" s="12">
        <v>430</v>
      </c>
      <c r="CJ23" s="5">
        <f t="shared" si="37"/>
        <v>23.25581395348837</v>
      </c>
      <c r="CK23" s="1">
        <v>1.06</v>
      </c>
      <c r="CM23" s="12">
        <v>1050</v>
      </c>
      <c r="CN23" s="5">
        <f t="shared" si="38"/>
        <v>9.523809523809524</v>
      </c>
      <c r="CO23" s="1">
        <v>1.19</v>
      </c>
      <c r="CQ23" s="12">
        <v>580</v>
      </c>
      <c r="CR23" s="5">
        <f t="shared" si="27"/>
        <v>17.241379310344826</v>
      </c>
      <c r="CU23" s="1">
        <v>11.073</v>
      </c>
      <c r="CV23" s="1">
        <f t="shared" si="39"/>
        <v>0.11198410548180258</v>
      </c>
      <c r="CW23" s="1">
        <v>0.549507</v>
      </c>
      <c r="DG23" s="43">
        <v>55.0235</v>
      </c>
      <c r="DH23" s="43">
        <f t="shared" si="30"/>
        <v>181.74052904668008</v>
      </c>
      <c r="DI23" s="43">
        <v>5.28155</v>
      </c>
      <c r="DJ23" s="43">
        <f t="shared" si="31"/>
        <v>0.007638416219315383</v>
      </c>
      <c r="DY23" s="1">
        <v>1.792</v>
      </c>
      <c r="DZ23" s="1">
        <f t="shared" si="40"/>
        <v>0.0001792</v>
      </c>
      <c r="EA23" s="30">
        <v>2.01E-07</v>
      </c>
      <c r="EB23" s="30"/>
      <c r="EC23" s="43">
        <v>1145.99</v>
      </c>
      <c r="ED23" s="9">
        <f t="shared" si="35"/>
        <v>8.726079634202742</v>
      </c>
      <c r="EE23" s="43">
        <v>0.542411</v>
      </c>
      <c r="EF23" s="36"/>
      <c r="EG23" s="12">
        <v>216</v>
      </c>
      <c r="EH23" s="8">
        <v>46.29629629629629</v>
      </c>
      <c r="EI23" s="30">
        <v>0.035665</v>
      </c>
      <c r="EJ23" s="43"/>
    </row>
    <row r="24" spans="1:140" ht="15">
      <c r="A24" s="20">
        <v>1170</v>
      </c>
      <c r="B24" s="26">
        <f t="shared" si="0"/>
        <v>8.547008547008547</v>
      </c>
      <c r="C24" s="21">
        <v>0.94</v>
      </c>
      <c r="E24" s="20">
        <v>1275</v>
      </c>
      <c r="F24" s="26">
        <f t="shared" si="1"/>
        <v>7.8431372549019605</v>
      </c>
      <c r="G24" s="23">
        <v>0.06</v>
      </c>
      <c r="I24" s="20">
        <v>1080</v>
      </c>
      <c r="J24" s="21">
        <f t="shared" si="2"/>
        <v>9.25925925925926</v>
      </c>
      <c r="K24" s="21">
        <v>2.33</v>
      </c>
      <c r="M24" s="20">
        <v>540</v>
      </c>
      <c r="N24" s="38">
        <f t="shared" si="3"/>
        <v>0.54</v>
      </c>
      <c r="O24" s="39">
        <v>8E-08</v>
      </c>
      <c r="R24" s="22"/>
      <c r="V24" s="9">
        <v>3.00872</v>
      </c>
      <c r="W24" s="9">
        <v>0.148052</v>
      </c>
      <c r="X24" s="25">
        <f t="shared" si="5"/>
        <v>3.5447547037248963E-06</v>
      </c>
      <c r="Z24" s="23">
        <v>4.76</v>
      </c>
      <c r="AA24" s="21">
        <v>0.038</v>
      </c>
      <c r="AB24" s="40">
        <f t="shared" si="6"/>
        <v>1.354386187380879</v>
      </c>
      <c r="AC24" s="24">
        <f t="shared" si="7"/>
        <v>0.02265677910210525</v>
      </c>
      <c r="AD24" s="25">
        <f t="shared" si="8"/>
        <v>0.00043619354652643796</v>
      </c>
      <c r="AE24" s="20"/>
      <c r="AF24" s="20"/>
      <c r="AG24" s="20"/>
      <c r="AH24" s="20"/>
      <c r="AI24" s="20"/>
      <c r="AJ24" s="20"/>
      <c r="AK24" s="20"/>
      <c r="AQ24" s="20"/>
      <c r="AR24" s="20">
        <v>3.81</v>
      </c>
      <c r="AS24" s="21">
        <v>0.411</v>
      </c>
      <c r="AT24" s="42">
        <f t="shared" si="15"/>
        <v>1.3959001182067423</v>
      </c>
      <c r="AU24" s="28">
        <f t="shared" si="16"/>
        <v>0.027304475907612667</v>
      </c>
      <c r="AV24" s="29">
        <f t="shared" si="17"/>
        <v>4.6392789493775055E-05</v>
      </c>
      <c r="AW24" s="20"/>
      <c r="AX24" s="26">
        <v>0.2148</v>
      </c>
      <c r="AY24" s="26">
        <v>0.886</v>
      </c>
      <c r="AZ24" s="26">
        <f t="shared" si="18"/>
        <v>1.533362118098206</v>
      </c>
      <c r="BA24" s="28">
        <f t="shared" si="19"/>
        <v>0.044325106654897105</v>
      </c>
      <c r="BB24" s="29">
        <f t="shared" si="20"/>
        <v>8.522062617163812E-08</v>
      </c>
      <c r="BC24" s="20"/>
      <c r="BD24" s="20"/>
      <c r="BE24" s="20"/>
      <c r="BF24" s="42"/>
      <c r="BG24" s="28"/>
      <c r="BH24" s="29"/>
      <c r="BJ24" s="1">
        <v>940</v>
      </c>
      <c r="BK24" s="9">
        <f t="shared" si="24"/>
        <v>10.638297872340425</v>
      </c>
      <c r="BL24" s="9">
        <v>0.05</v>
      </c>
      <c r="BN24" s="43">
        <v>0.131639</v>
      </c>
      <c r="BO24" s="43">
        <v>0.132502</v>
      </c>
      <c r="BQ24" s="9">
        <v>492.076</v>
      </c>
      <c r="BR24" s="9">
        <f t="shared" si="25"/>
        <v>20.322064071403602</v>
      </c>
      <c r="BS24" s="10">
        <v>1.20743</v>
      </c>
      <c r="BU24" s="9">
        <v>5</v>
      </c>
      <c r="BV24" s="30">
        <v>0.00398</v>
      </c>
      <c r="BX24" s="43">
        <v>9.35</v>
      </c>
      <c r="BY24" s="1">
        <f t="shared" si="36"/>
        <v>0.000935</v>
      </c>
      <c r="BZ24" s="36">
        <v>2.044E-05</v>
      </c>
      <c r="CB24" s="9">
        <v>9.40126</v>
      </c>
      <c r="CC24" s="5">
        <v>1.79993</v>
      </c>
      <c r="CE24" s="9">
        <v>504.298</v>
      </c>
      <c r="CF24" s="9">
        <f t="shared" si="26"/>
        <v>19.829545229209714</v>
      </c>
      <c r="CG24" s="9">
        <v>0.89313</v>
      </c>
      <c r="CH24" s="9"/>
      <c r="CI24" s="12">
        <v>433</v>
      </c>
      <c r="CJ24" s="5">
        <f t="shared" si="37"/>
        <v>23.094688221709006</v>
      </c>
      <c r="CM24" s="12">
        <v>1060</v>
      </c>
      <c r="CN24" s="5">
        <f t="shared" si="38"/>
        <v>9.433962264150944</v>
      </c>
      <c r="CO24" s="1">
        <v>1.59</v>
      </c>
      <c r="CQ24" s="12">
        <v>590</v>
      </c>
      <c r="CR24" s="5">
        <f t="shared" si="27"/>
        <v>16.949152542372882</v>
      </c>
      <c r="CU24" s="1">
        <v>11.3498</v>
      </c>
      <c r="CV24" s="1">
        <f t="shared" si="39"/>
        <v>0.1092530264850482</v>
      </c>
      <c r="CW24" s="1">
        <v>0.702463</v>
      </c>
      <c r="DG24" s="43">
        <v>56.9014</v>
      </c>
      <c r="DH24" s="43">
        <f t="shared" si="30"/>
        <v>175.7426003578119</v>
      </c>
      <c r="DI24" s="43">
        <v>5.59223</v>
      </c>
      <c r="DJ24" s="43">
        <f t="shared" si="31"/>
        <v>0.007820818533522811</v>
      </c>
      <c r="DY24" s="1">
        <v>1.834</v>
      </c>
      <c r="DZ24" s="1">
        <f t="shared" si="40"/>
        <v>0.0001834</v>
      </c>
      <c r="EA24" s="30">
        <v>2.2E-07</v>
      </c>
      <c r="EB24" s="30"/>
      <c r="EC24" s="43">
        <v>1133.12</v>
      </c>
      <c r="ED24" s="9">
        <f t="shared" si="35"/>
        <v>8.825190624117482</v>
      </c>
      <c r="EE24" s="43">
        <v>0.741711</v>
      </c>
      <c r="EF24" s="36"/>
      <c r="EG24" s="12">
        <v>217</v>
      </c>
      <c r="EH24" s="8">
        <v>46.08294930875576</v>
      </c>
      <c r="EI24" s="30">
        <v>0.036253</v>
      </c>
      <c r="EJ24" s="43"/>
    </row>
    <row r="25" spans="1:140" ht="15">
      <c r="A25" s="20">
        <v>1160</v>
      </c>
      <c r="B25" s="26">
        <f t="shared" si="0"/>
        <v>8.620689655172415</v>
      </c>
      <c r="C25" s="21">
        <v>1.05</v>
      </c>
      <c r="I25" s="20">
        <v>1070</v>
      </c>
      <c r="J25" s="21">
        <f t="shared" si="2"/>
        <v>9.345794392523365</v>
      </c>
      <c r="K25" s="21">
        <v>2.03</v>
      </c>
      <c r="M25" s="20">
        <v>560</v>
      </c>
      <c r="N25" s="38">
        <f t="shared" si="3"/>
        <v>0.56</v>
      </c>
      <c r="O25" s="39">
        <v>8E-08</v>
      </c>
      <c r="R25" s="22"/>
      <c r="V25" s="9">
        <v>3.20432</v>
      </c>
      <c r="W25" s="9">
        <v>0.153607</v>
      </c>
      <c r="X25" s="25">
        <f t="shared" si="5"/>
        <v>3.916850754644882E-06</v>
      </c>
      <c r="Z25" s="20"/>
      <c r="AA25" s="20"/>
      <c r="AB25" s="20"/>
      <c r="AC25" s="20"/>
      <c r="AD25" s="20"/>
      <c r="AE25" s="20"/>
      <c r="AF25" s="20"/>
      <c r="AG25" s="20"/>
      <c r="AH25" s="20"/>
      <c r="AI25" s="20"/>
      <c r="AJ25" s="20"/>
      <c r="AK25" s="20"/>
      <c r="AQ25" s="20"/>
      <c r="AR25" s="20">
        <v>3.97</v>
      </c>
      <c r="AS25" s="21">
        <v>0.121</v>
      </c>
      <c r="AT25" s="42">
        <f t="shared" si="15"/>
        <v>1.3901539654556536</v>
      </c>
      <c r="AU25" s="28">
        <f t="shared" si="16"/>
        <v>0.026645280440646818</v>
      </c>
      <c r="AV25" s="29">
        <f t="shared" si="17"/>
        <v>0.00011929484696534195</v>
      </c>
      <c r="AW25" s="20"/>
      <c r="AX25" s="26">
        <v>0.2196</v>
      </c>
      <c r="AY25" s="26">
        <v>0.901</v>
      </c>
      <c r="AZ25" s="26">
        <f t="shared" si="18"/>
        <v>1.5288131733885755</v>
      </c>
      <c r="BA25" s="28">
        <f t="shared" si="19"/>
        <v>0.043729150476784495</v>
      </c>
      <c r="BB25" s="29">
        <f t="shared" si="20"/>
        <v>4.5103028516593774E-08</v>
      </c>
      <c r="BC25" s="20"/>
      <c r="BD25" s="20"/>
      <c r="BE25" s="20"/>
      <c r="BF25" s="42"/>
      <c r="BG25" s="28"/>
      <c r="BH25" s="29"/>
      <c r="BJ25" s="1">
        <v>920</v>
      </c>
      <c r="BK25" s="9">
        <f t="shared" si="24"/>
        <v>10.869565217391305</v>
      </c>
      <c r="BL25" s="9">
        <v>0.023</v>
      </c>
      <c r="BN25" s="43">
        <v>0.131639</v>
      </c>
      <c r="BO25" s="43">
        <v>0.0926119</v>
      </c>
      <c r="BQ25" s="9">
        <v>499.208</v>
      </c>
      <c r="BR25" s="9">
        <f t="shared" si="25"/>
        <v>20.031730260733</v>
      </c>
      <c r="BS25" s="10">
        <v>0.891641</v>
      </c>
      <c r="BU25" s="9">
        <v>5.063</v>
      </c>
      <c r="BV25" s="30">
        <v>0.00512</v>
      </c>
      <c r="BX25" s="43">
        <v>9.581</v>
      </c>
      <c r="BY25" s="1">
        <f t="shared" si="36"/>
        <v>0.0009580999999999999</v>
      </c>
      <c r="BZ25" s="36">
        <v>2.238E-05</v>
      </c>
      <c r="CB25" s="9">
        <v>9.66292</v>
      </c>
      <c r="CC25" s="5">
        <v>1.4831</v>
      </c>
      <c r="CE25" s="9">
        <v>507.163</v>
      </c>
      <c r="CF25" s="9">
        <f t="shared" si="26"/>
        <v>19.717526712319312</v>
      </c>
      <c r="CG25" s="9">
        <v>0.721374</v>
      </c>
      <c r="CH25" s="9"/>
      <c r="CI25" s="12">
        <v>440</v>
      </c>
      <c r="CJ25" s="5">
        <f t="shared" si="37"/>
        <v>22.727272727272727</v>
      </c>
      <c r="CK25" s="1">
        <v>1.31</v>
      </c>
      <c r="CM25" s="12">
        <v>1070</v>
      </c>
      <c r="CN25" s="5">
        <f t="shared" si="38"/>
        <v>9.345794392523365</v>
      </c>
      <c r="CO25" s="1">
        <v>2.05</v>
      </c>
      <c r="CQ25" s="12">
        <v>740</v>
      </c>
      <c r="CR25" s="5">
        <f t="shared" si="27"/>
        <v>13.513513513513514</v>
      </c>
      <c r="CU25" s="1">
        <v>11.5343</v>
      </c>
      <c r="CV25" s="1">
        <f t="shared" si="39"/>
        <v>0.10750544029546656</v>
      </c>
      <c r="CW25" s="1">
        <v>0.759113</v>
      </c>
      <c r="DG25" s="43">
        <v>58.9671</v>
      </c>
      <c r="DH25" s="43">
        <f t="shared" si="30"/>
        <v>169.58609122714194</v>
      </c>
      <c r="DI25" s="43">
        <v>5.98058</v>
      </c>
      <c r="DJ25" s="43">
        <f t="shared" si="31"/>
        <v>0.008070931668307644</v>
      </c>
      <c r="DY25" s="1">
        <v>1.877</v>
      </c>
      <c r="DZ25" s="1">
        <f t="shared" si="40"/>
        <v>0.0001877</v>
      </c>
      <c r="EA25" s="30">
        <v>2.41E-07</v>
      </c>
      <c r="EB25" s="30"/>
      <c r="EC25" s="43">
        <v>1122.87</v>
      </c>
      <c r="ED25" s="9">
        <f t="shared" si="35"/>
        <v>8.905750443061086</v>
      </c>
      <c r="EE25" s="43">
        <v>0.927642</v>
      </c>
      <c r="EF25" s="36"/>
      <c r="EG25" s="12">
        <v>218</v>
      </c>
      <c r="EH25" s="8">
        <v>45.87155963302752</v>
      </c>
      <c r="EI25" s="30">
        <v>0.036847</v>
      </c>
      <c r="EJ25" s="43"/>
    </row>
    <row r="26" spans="1:140" ht="15">
      <c r="A26" s="20">
        <v>1150</v>
      </c>
      <c r="B26" s="26">
        <f t="shared" si="0"/>
        <v>8.695652173913043</v>
      </c>
      <c r="C26" s="21">
        <v>1.15</v>
      </c>
      <c r="I26" s="20">
        <v>1060</v>
      </c>
      <c r="J26" s="21">
        <f t="shared" si="2"/>
        <v>9.433962264150944</v>
      </c>
      <c r="K26" s="21">
        <v>1.77</v>
      </c>
      <c r="M26" s="20">
        <v>580</v>
      </c>
      <c r="N26" s="38">
        <f t="shared" si="3"/>
        <v>0.58</v>
      </c>
      <c r="O26" s="39">
        <v>8E-08</v>
      </c>
      <c r="R26" s="22"/>
      <c r="V26" s="9">
        <v>3.40449</v>
      </c>
      <c r="W26" s="9">
        <v>0.194594</v>
      </c>
      <c r="X26" s="25">
        <f t="shared" si="5"/>
        <v>5.271954388349735E-06</v>
      </c>
      <c r="Z26" s="20"/>
      <c r="AA26" s="20"/>
      <c r="AB26" s="20"/>
      <c r="AC26" s="20"/>
      <c r="AD26" s="20"/>
      <c r="AE26" s="20"/>
      <c r="AQ26" s="20"/>
      <c r="AR26" s="20"/>
      <c r="AS26" s="20"/>
      <c r="AT26" s="20"/>
      <c r="AU26" s="20"/>
      <c r="AV26" s="20"/>
      <c r="AW26" s="20"/>
      <c r="AX26" s="26">
        <v>0.2247</v>
      </c>
      <c r="AY26" s="26">
        <v>0.907</v>
      </c>
      <c r="AZ26" s="26">
        <f t="shared" si="18"/>
        <v>1.5244074656151698</v>
      </c>
      <c r="BA26" s="28">
        <f t="shared" si="19"/>
        <v>0.04315377768174542</v>
      </c>
      <c r="BB26" s="29">
        <f t="shared" si="20"/>
        <v>3.1029652826566595E-08</v>
      </c>
      <c r="BC26" s="20"/>
      <c r="BD26" s="20"/>
      <c r="BE26" s="20"/>
      <c r="BF26" s="42"/>
      <c r="BG26" s="28"/>
      <c r="BH26" s="29"/>
      <c r="BJ26" s="1">
        <v>901</v>
      </c>
      <c r="BK26" s="9">
        <f t="shared" si="24"/>
        <v>11.098779134295228</v>
      </c>
      <c r="BL26" s="9">
        <v>0.023</v>
      </c>
      <c r="BN26" s="43">
        <v>0.134824</v>
      </c>
      <c r="BO26" s="43">
        <v>0.061502</v>
      </c>
      <c r="BQ26" s="9">
        <v>508.716</v>
      </c>
      <c r="BR26" s="9">
        <f t="shared" si="25"/>
        <v>19.657333364785067</v>
      </c>
      <c r="BS26" s="10">
        <v>0.613003</v>
      </c>
      <c r="BU26" s="9">
        <v>5.128</v>
      </c>
      <c r="BV26" s="30">
        <v>0.00518</v>
      </c>
      <c r="BX26" s="43">
        <v>9.816</v>
      </c>
      <c r="BY26" s="1">
        <f t="shared" si="36"/>
        <v>0.0009816</v>
      </c>
      <c r="BZ26" s="36">
        <v>2.447E-05</v>
      </c>
      <c r="CB26" s="9">
        <v>9.79647</v>
      </c>
      <c r="CC26" s="5">
        <v>1.18871</v>
      </c>
      <c r="CE26" s="9">
        <v>511.748</v>
      </c>
      <c r="CF26" s="9">
        <f t="shared" si="26"/>
        <v>19.54086777085597</v>
      </c>
      <c r="CG26" s="9">
        <v>0.583969</v>
      </c>
      <c r="CH26" s="9"/>
      <c r="CI26" s="12">
        <v>450</v>
      </c>
      <c r="CJ26" s="5">
        <f t="shared" si="37"/>
        <v>22.22222222222222</v>
      </c>
      <c r="CK26" s="1">
        <v>1.69</v>
      </c>
      <c r="CM26" s="12">
        <v>1080</v>
      </c>
      <c r="CN26" s="5">
        <f t="shared" si="38"/>
        <v>9.25925925925926</v>
      </c>
      <c r="CO26" s="1">
        <v>2.43</v>
      </c>
      <c r="CQ26" s="12">
        <v>800</v>
      </c>
      <c r="CR26" s="5">
        <f t="shared" si="27"/>
        <v>12.5</v>
      </c>
      <c r="CU26" s="1">
        <v>11.8112</v>
      </c>
      <c r="CV26" s="1">
        <f t="shared" si="39"/>
        <v>0.10498509888918993</v>
      </c>
      <c r="CW26" s="1">
        <v>0.804433</v>
      </c>
      <c r="DG26" s="43">
        <v>60.8451</v>
      </c>
      <c r="DH26" s="43">
        <f t="shared" si="30"/>
        <v>164.35177195862937</v>
      </c>
      <c r="DI26" s="43">
        <v>6.4466</v>
      </c>
      <c r="DJ26" s="43">
        <f t="shared" si="31"/>
        <v>0.008431313747008489</v>
      </c>
      <c r="DY26" s="1">
        <v>1.92</v>
      </c>
      <c r="DZ26" s="1">
        <f t="shared" si="40"/>
        <v>0.000192</v>
      </c>
      <c r="EA26" s="30">
        <v>2.64E-07</v>
      </c>
      <c r="EB26" s="30"/>
      <c r="EC26" s="43">
        <v>1123.22</v>
      </c>
      <c r="ED26" s="9">
        <f t="shared" si="35"/>
        <v>8.902975374370115</v>
      </c>
      <c r="EE26" s="43">
        <v>1.11307</v>
      </c>
      <c r="EF26" s="36"/>
      <c r="EG26" s="12">
        <v>219</v>
      </c>
      <c r="EH26" s="8">
        <v>45.662100456621005</v>
      </c>
      <c r="EI26" s="30">
        <v>0.037448</v>
      </c>
      <c r="EJ26" s="43"/>
    </row>
    <row r="27" spans="1:140" ht="15">
      <c r="A27" s="20">
        <v>1140</v>
      </c>
      <c r="B27" s="26">
        <f t="shared" si="0"/>
        <v>8.771929824561404</v>
      </c>
      <c r="C27" s="21">
        <v>1.3</v>
      </c>
      <c r="I27" s="20">
        <v>1050</v>
      </c>
      <c r="J27" s="21">
        <f t="shared" si="2"/>
        <v>9.523809523809524</v>
      </c>
      <c r="K27" s="21">
        <v>1.43</v>
      </c>
      <c r="M27" s="20">
        <v>600</v>
      </c>
      <c r="N27" s="38">
        <f t="shared" si="3"/>
        <v>0.6</v>
      </c>
      <c r="O27" s="39">
        <v>8E-08</v>
      </c>
      <c r="R27" s="22"/>
      <c r="V27" s="9">
        <v>3.5044</v>
      </c>
      <c r="W27" s="9">
        <v>0.463367</v>
      </c>
      <c r="X27" s="25">
        <f t="shared" si="5"/>
        <v>1.2921975362914344E-05</v>
      </c>
      <c r="AQ27" s="20"/>
      <c r="AR27" s="20"/>
      <c r="AS27" s="20"/>
      <c r="AT27" s="20"/>
      <c r="AU27" s="20"/>
      <c r="AV27" s="20"/>
      <c r="AW27" s="20"/>
      <c r="AX27" s="26">
        <v>0.1598</v>
      </c>
      <c r="AY27" s="26">
        <v>0.004</v>
      </c>
      <c r="AZ27" s="41">
        <f t="shared" si="18"/>
        <v>1.6487832127774757</v>
      </c>
      <c r="BA27" s="28">
        <f t="shared" si="19"/>
        <v>0.05999380088510011</v>
      </c>
      <c r="BB27" s="29">
        <f aca="true" t="shared" si="41" ref="BB27:BB60">-AX27*0.000001/(4*PI()*0.00204)*LN((SQRT((1-BA27)^4+4*BA27^2*AY27^2)-(1-BA27)^2)/(2*BA27^2*AY27))</f>
        <v>3.364707895824415E-05</v>
      </c>
      <c r="BC27" s="20"/>
      <c r="BD27" s="20"/>
      <c r="BE27" s="20"/>
      <c r="BF27" s="20"/>
      <c r="BG27" s="28"/>
      <c r="BH27" s="29"/>
      <c r="BJ27" s="1">
        <v>885</v>
      </c>
      <c r="BK27" s="9">
        <f t="shared" si="24"/>
        <v>11.299435028248588</v>
      </c>
      <c r="BL27" s="9">
        <v>0.025</v>
      </c>
      <c r="BN27" s="43">
        <v>0.134824</v>
      </c>
      <c r="BO27" s="43">
        <v>0.0429866</v>
      </c>
      <c r="BQ27" s="9">
        <v>522.979</v>
      </c>
      <c r="BR27" s="9">
        <f t="shared" si="25"/>
        <v>19.12122666493301</v>
      </c>
      <c r="BS27" s="10">
        <v>0.315789</v>
      </c>
      <c r="BU27" s="9">
        <v>5.263</v>
      </c>
      <c r="BV27" s="30">
        <v>0.00549</v>
      </c>
      <c r="BX27" s="43">
        <v>10.05</v>
      </c>
      <c r="BY27" s="1">
        <f t="shared" si="36"/>
        <v>0.001005</v>
      </c>
      <c r="BZ27" s="36">
        <v>2.673E-05</v>
      </c>
      <c r="CB27" s="9">
        <v>9.93187</v>
      </c>
      <c r="CC27" s="5">
        <v>0.993109</v>
      </c>
      <c r="CE27" s="9">
        <v>518.625</v>
      </c>
      <c r="CF27" s="9">
        <f t="shared" si="26"/>
        <v>19.28175463967221</v>
      </c>
      <c r="CG27" s="9">
        <v>0.492366</v>
      </c>
      <c r="CH27" s="9"/>
      <c r="CI27" s="12">
        <v>455</v>
      </c>
      <c r="CJ27" s="5">
        <f t="shared" si="37"/>
        <v>21.978021978021978</v>
      </c>
      <c r="CK27" s="1">
        <v>2</v>
      </c>
      <c r="CM27" s="12">
        <v>1090</v>
      </c>
      <c r="CN27" s="5">
        <f t="shared" si="38"/>
        <v>9.174311926605505</v>
      </c>
      <c r="CO27" s="1">
        <v>2.71</v>
      </c>
      <c r="CQ27" s="12">
        <v>860</v>
      </c>
      <c r="CR27" s="5">
        <f t="shared" si="27"/>
        <v>11.627906976744185</v>
      </c>
      <c r="CU27" s="1">
        <v>12.5494</v>
      </c>
      <c r="CV27" s="1">
        <f t="shared" si="39"/>
        <v>0.09880950483688462</v>
      </c>
      <c r="CW27" s="1">
        <v>0.753448</v>
      </c>
      <c r="DG27" s="43">
        <v>62.5352</v>
      </c>
      <c r="DH27" s="43">
        <f t="shared" si="30"/>
        <v>159.90993872251147</v>
      </c>
      <c r="DI27" s="43">
        <v>6.67961</v>
      </c>
      <c r="DJ27" s="43">
        <f t="shared" si="31"/>
        <v>0.008499956419952723</v>
      </c>
      <c r="DY27" s="1">
        <v>1.965</v>
      </c>
      <c r="DZ27" s="1">
        <f t="shared" si="40"/>
        <v>0.0001965</v>
      </c>
      <c r="EA27" s="30">
        <v>2.89E-07</v>
      </c>
      <c r="EB27" s="30"/>
      <c r="EC27" s="43">
        <v>1115.62</v>
      </c>
      <c r="ED27" s="9">
        <f t="shared" si="35"/>
        <v>8.963625607285636</v>
      </c>
      <c r="EE27" s="43">
        <v>1.29888</v>
      </c>
      <c r="EF27" s="36"/>
      <c r="EG27" s="12">
        <v>220</v>
      </c>
      <c r="EH27" s="8">
        <v>45.45454545454545</v>
      </c>
      <c r="EI27" s="30">
        <v>0.038056</v>
      </c>
      <c r="EJ27" s="43"/>
    </row>
    <row r="28" spans="1:140" ht="15">
      <c r="A28" s="20">
        <v>1130</v>
      </c>
      <c r="B28" s="26">
        <f t="shared" si="0"/>
        <v>8.849557522123893</v>
      </c>
      <c r="C28" s="21">
        <v>1.5</v>
      </c>
      <c r="I28" s="20">
        <v>1040</v>
      </c>
      <c r="J28" s="21">
        <f t="shared" si="2"/>
        <v>9.615384615384615</v>
      </c>
      <c r="K28" s="21">
        <v>1.13</v>
      </c>
      <c r="M28" s="20">
        <v>620</v>
      </c>
      <c r="N28" s="38">
        <f t="shared" si="3"/>
        <v>0.62</v>
      </c>
      <c r="O28" s="39">
        <v>8E-08</v>
      </c>
      <c r="R28" s="22"/>
      <c r="AQ28" s="20"/>
      <c r="AR28" s="20"/>
      <c r="AS28" s="20"/>
      <c r="AT28" s="20"/>
      <c r="AU28" s="20"/>
      <c r="AV28" s="20"/>
      <c r="AW28" s="20"/>
      <c r="AX28" s="26">
        <v>0.1607</v>
      </c>
      <c r="AY28" s="26">
        <v>0.044</v>
      </c>
      <c r="AZ28" s="41">
        <f t="shared" si="18"/>
        <v>1.6448747778769406</v>
      </c>
      <c r="BA28" s="28">
        <f t="shared" si="19"/>
        <v>0.05944845227861392</v>
      </c>
      <c r="BB28" s="29">
        <f t="shared" si="41"/>
        <v>1.881227719082907E-05</v>
      </c>
      <c r="BC28" s="20"/>
      <c r="BD28" s="20"/>
      <c r="BE28" s="20"/>
      <c r="BF28" s="42"/>
      <c r="BG28" s="28"/>
      <c r="BH28" s="29"/>
      <c r="BJ28" s="1">
        <v>870</v>
      </c>
      <c r="BK28" s="9">
        <f t="shared" si="24"/>
        <v>11.494252873563218</v>
      </c>
      <c r="BL28" s="9">
        <v>0.029</v>
      </c>
      <c r="BN28" s="43">
        <v>0.138085</v>
      </c>
      <c r="BO28" s="43">
        <v>0.0285467</v>
      </c>
      <c r="BQ28" s="9">
        <v>556.26</v>
      </c>
      <c r="BR28" s="9">
        <f t="shared" si="25"/>
        <v>17.977204904181498</v>
      </c>
      <c r="BS28" s="10">
        <v>0.185759</v>
      </c>
      <c r="BU28" s="9">
        <v>5.333</v>
      </c>
      <c r="BV28" s="30">
        <v>0.00569</v>
      </c>
      <c r="BX28" s="43">
        <v>10.3</v>
      </c>
      <c r="BY28" s="1">
        <f t="shared" si="36"/>
        <v>0.00103</v>
      </c>
      <c r="BZ28" s="36">
        <v>2.916E-05</v>
      </c>
      <c r="CB28" s="9">
        <v>9.93187</v>
      </c>
      <c r="CC28" s="5">
        <v>0.818301</v>
      </c>
      <c r="CE28" s="9">
        <v>527.794</v>
      </c>
      <c r="CF28" s="9">
        <f t="shared" si="26"/>
        <v>18.946786056681205</v>
      </c>
      <c r="CG28" s="9">
        <v>0.423664</v>
      </c>
      <c r="CH28" s="9"/>
      <c r="CI28" s="12">
        <v>460</v>
      </c>
      <c r="CJ28" s="5">
        <f t="shared" si="37"/>
        <v>21.73913043478261</v>
      </c>
      <c r="CK28" s="1">
        <v>2.29</v>
      </c>
      <c r="CM28" s="12">
        <v>1095</v>
      </c>
      <c r="CN28" s="5">
        <f t="shared" si="38"/>
        <v>9.132420091324201</v>
      </c>
      <c r="CQ28" s="1">
        <v>870</v>
      </c>
      <c r="CR28" s="5">
        <f t="shared" si="27"/>
        <v>11.494252873563218</v>
      </c>
      <c r="CS28" s="1">
        <v>0.062</v>
      </c>
      <c r="CU28" s="1">
        <v>12.8262</v>
      </c>
      <c r="CV28" s="1">
        <f t="shared" si="39"/>
        <v>0.09667711403221531</v>
      </c>
      <c r="CW28" s="1">
        <v>0.696798</v>
      </c>
      <c r="DG28" s="43">
        <v>64.7887</v>
      </c>
      <c r="DH28" s="43">
        <f t="shared" si="30"/>
        <v>154.34790326090814</v>
      </c>
      <c r="DI28" s="43">
        <v>6.91262</v>
      </c>
      <c r="DJ28" s="43">
        <f t="shared" si="31"/>
        <v>0.008490505618386365</v>
      </c>
      <c r="DY28" s="1">
        <v>2.011</v>
      </c>
      <c r="DZ28" s="1">
        <f t="shared" si="40"/>
        <v>0.0002011</v>
      </c>
      <c r="EA28" s="30">
        <v>3.16E-07</v>
      </c>
      <c r="EB28" s="30"/>
      <c r="EC28" s="43">
        <v>1110.69</v>
      </c>
      <c r="ED28" s="9">
        <f t="shared" si="35"/>
        <v>9.003412293259146</v>
      </c>
      <c r="EE28" s="43">
        <v>1.49781</v>
      </c>
      <c r="EF28" s="36"/>
      <c r="EG28" s="12">
        <v>221</v>
      </c>
      <c r="EH28" s="8">
        <v>45.248868778280546</v>
      </c>
      <c r="EI28" s="30">
        <v>0.038671</v>
      </c>
      <c r="EJ28" s="43"/>
    </row>
    <row r="29" spans="1:140" ht="15">
      <c r="A29" s="20">
        <v>1120</v>
      </c>
      <c r="B29" s="26">
        <f t="shared" si="0"/>
        <v>8.928571428571429</v>
      </c>
      <c r="C29" s="21">
        <v>1.78</v>
      </c>
      <c r="I29" s="20">
        <v>1020</v>
      </c>
      <c r="J29" s="21">
        <f t="shared" si="2"/>
        <v>9.803921568627452</v>
      </c>
      <c r="K29" s="21">
        <v>0.61</v>
      </c>
      <c r="M29" s="20">
        <v>640</v>
      </c>
      <c r="N29" s="38">
        <f t="shared" si="3"/>
        <v>0.64</v>
      </c>
      <c r="O29" s="39">
        <v>9E-08</v>
      </c>
      <c r="R29" s="22"/>
      <c r="AQ29" s="20"/>
      <c r="AR29" s="20"/>
      <c r="AS29" s="20"/>
      <c r="AT29" s="20"/>
      <c r="AU29" s="20"/>
      <c r="AV29" s="20"/>
      <c r="AW29" s="20"/>
      <c r="AX29" s="26">
        <v>0.1631</v>
      </c>
      <c r="AY29" s="26">
        <v>0.193</v>
      </c>
      <c r="AZ29" s="41">
        <f t="shared" si="18"/>
        <v>1.6351042469076331</v>
      </c>
      <c r="BA29" s="28">
        <f t="shared" si="19"/>
        <v>0.05808907111105463</v>
      </c>
      <c r="BB29" s="29">
        <f t="shared" si="41"/>
        <v>9.705910422519621E-06</v>
      </c>
      <c r="BC29" s="20"/>
      <c r="BD29" s="20"/>
      <c r="BE29" s="20"/>
      <c r="BF29" s="42"/>
      <c r="BG29" s="28"/>
      <c r="BH29" s="29"/>
      <c r="BJ29" s="1">
        <v>862</v>
      </c>
      <c r="BK29" s="9">
        <f t="shared" si="24"/>
        <v>11.600928074245939</v>
      </c>
      <c r="BL29" s="9">
        <v>0.06</v>
      </c>
      <c r="BN29" s="43">
        <v>0.141425</v>
      </c>
      <c r="BO29" s="43">
        <v>0.0204697</v>
      </c>
      <c r="BQ29" s="9">
        <v>594.295</v>
      </c>
      <c r="BR29" s="9">
        <f t="shared" si="25"/>
        <v>16.826660160358074</v>
      </c>
      <c r="BS29" s="10">
        <v>0.0928793</v>
      </c>
      <c r="BU29" s="9">
        <v>5.405</v>
      </c>
      <c r="BV29" s="30">
        <v>0.00572</v>
      </c>
      <c r="BX29" s="43">
        <v>10.55</v>
      </c>
      <c r="BY29" s="1">
        <f t="shared" si="36"/>
        <v>0.0010550000000000002</v>
      </c>
      <c r="BZ29" s="36">
        <v>3.189E-05</v>
      </c>
      <c r="CB29" s="9">
        <v>10.0691</v>
      </c>
      <c r="CC29" s="5">
        <v>0.674262</v>
      </c>
      <c r="CE29" s="9">
        <v>536.963</v>
      </c>
      <c r="CF29" s="9">
        <f t="shared" si="26"/>
        <v>18.623257095926537</v>
      </c>
      <c r="CG29" s="9">
        <v>0.389313</v>
      </c>
      <c r="CH29" s="9"/>
      <c r="CI29" s="12">
        <v>465</v>
      </c>
      <c r="CJ29" s="5">
        <f t="shared" si="37"/>
        <v>21.50537634408602</v>
      </c>
      <c r="CK29" s="1">
        <v>2.38</v>
      </c>
      <c r="CM29" s="12">
        <v>1100</v>
      </c>
      <c r="CN29" s="5">
        <f t="shared" si="38"/>
        <v>9.090909090909092</v>
      </c>
      <c r="CO29" s="1">
        <v>2.77</v>
      </c>
      <c r="CQ29" s="1">
        <v>880</v>
      </c>
      <c r="CR29" s="5">
        <f t="shared" si="27"/>
        <v>11.363636363636363</v>
      </c>
      <c r="CS29" s="8">
        <v>0.052</v>
      </c>
      <c r="CT29" s="8"/>
      <c r="CU29" s="1">
        <v>13.1953</v>
      </c>
      <c r="CV29" s="1">
        <f t="shared" si="39"/>
        <v>0.093972853970732</v>
      </c>
      <c r="CW29" s="1">
        <v>0.657143</v>
      </c>
      <c r="DG29" s="43">
        <v>66.4789</v>
      </c>
      <c r="DH29" s="43">
        <f t="shared" si="30"/>
        <v>150.42366826165897</v>
      </c>
      <c r="DI29" s="43">
        <v>7.37864</v>
      </c>
      <c r="DJ29" s="43">
        <f t="shared" si="31"/>
        <v>0.008832479397941172</v>
      </c>
      <c r="DY29" s="1">
        <v>2.058</v>
      </c>
      <c r="DZ29" s="1">
        <f t="shared" si="40"/>
        <v>0.0002058</v>
      </c>
      <c r="EA29" s="30">
        <v>3.46E-07</v>
      </c>
      <c r="EB29" s="30"/>
      <c r="EC29" s="43">
        <v>1103.09</v>
      </c>
      <c r="ED29" s="9">
        <f t="shared" si="35"/>
        <v>9.065443436165681</v>
      </c>
      <c r="EE29" s="43">
        <v>1.68361</v>
      </c>
      <c r="EF29" s="36"/>
      <c r="EG29" s="12">
        <v>222</v>
      </c>
      <c r="EH29" s="8">
        <v>45.04504504504504</v>
      </c>
      <c r="EI29" s="30">
        <v>0.039293</v>
      </c>
      <c r="EJ29" s="43"/>
    </row>
    <row r="30" spans="1:139" ht="15">
      <c r="A30" s="20">
        <v>1110</v>
      </c>
      <c r="B30" s="26">
        <f t="shared" si="0"/>
        <v>9.00900900900901</v>
      </c>
      <c r="C30" s="21">
        <v>2.4</v>
      </c>
      <c r="I30" s="20">
        <v>1000</v>
      </c>
      <c r="J30" s="21">
        <f t="shared" si="2"/>
        <v>10</v>
      </c>
      <c r="K30" s="21">
        <v>0.28</v>
      </c>
      <c r="M30" s="20">
        <v>660</v>
      </c>
      <c r="N30" s="38">
        <f t="shared" si="3"/>
        <v>0.66</v>
      </c>
      <c r="O30" s="39">
        <v>1.1E-07</v>
      </c>
      <c r="R30" s="22"/>
      <c r="AQ30" s="20"/>
      <c r="AR30" s="20"/>
      <c r="AS30" s="20"/>
      <c r="AT30" s="20"/>
      <c r="AU30" s="20"/>
      <c r="AV30" s="20"/>
      <c r="AW30" s="20"/>
      <c r="AX30" s="26">
        <v>0.1647</v>
      </c>
      <c r="AY30" s="26">
        <v>0.359</v>
      </c>
      <c r="AZ30" s="41">
        <f t="shared" si="18"/>
        <v>1.6290690462668262</v>
      </c>
      <c r="BA30" s="28">
        <f t="shared" si="19"/>
        <v>0.05725226173281224</v>
      </c>
      <c r="BB30" s="29">
        <f t="shared" si="41"/>
        <v>5.8275605724805205E-06</v>
      </c>
      <c r="BC30" s="20"/>
      <c r="BD30" s="20"/>
      <c r="BE30" s="20"/>
      <c r="BF30" s="20"/>
      <c r="BJ30" s="1">
        <v>840</v>
      </c>
      <c r="BK30" s="9">
        <f t="shared" si="24"/>
        <v>11.904761904761905</v>
      </c>
      <c r="BL30" s="9">
        <v>0.2</v>
      </c>
      <c r="BN30" s="43">
        <v>0.143126</v>
      </c>
      <c r="BO30" s="43">
        <v>0.0143072</v>
      </c>
      <c r="BQ30" s="9">
        <v>644.216</v>
      </c>
      <c r="BR30" s="9">
        <f t="shared" si="25"/>
        <v>15.522743924398029</v>
      </c>
      <c r="BS30" s="10">
        <v>0.0371517</v>
      </c>
      <c r="BU30" s="9">
        <v>5.556</v>
      </c>
      <c r="BV30" s="30">
        <v>0.00563</v>
      </c>
      <c r="BX30" s="43">
        <v>10.81</v>
      </c>
      <c r="BY30" s="1">
        <f t="shared" si="36"/>
        <v>0.0010810000000000001</v>
      </c>
      <c r="BZ30" s="36">
        <v>3.483E-05</v>
      </c>
      <c r="CB30" s="9">
        <v>10.2083</v>
      </c>
      <c r="CC30" s="5">
        <v>0.540422</v>
      </c>
      <c r="CE30" s="9">
        <v>547.851</v>
      </c>
      <c r="CF30" s="9">
        <f t="shared" si="26"/>
        <v>18.253138170780012</v>
      </c>
      <c r="CG30" s="9">
        <v>0.366412</v>
      </c>
      <c r="CH30" s="9"/>
      <c r="CI30" s="12">
        <v>470</v>
      </c>
      <c r="CJ30" s="5">
        <f t="shared" si="37"/>
        <v>21.27659574468085</v>
      </c>
      <c r="CK30" s="1">
        <v>2.23</v>
      </c>
      <c r="CM30" s="12">
        <v>1105</v>
      </c>
      <c r="CN30" s="5">
        <f t="shared" si="38"/>
        <v>9.049773755656108</v>
      </c>
      <c r="CQ30" s="1">
        <v>890</v>
      </c>
      <c r="CR30" s="5">
        <f t="shared" si="27"/>
        <v>11.235955056179776</v>
      </c>
      <c r="CS30" s="1">
        <v>0.072</v>
      </c>
      <c r="CU30" s="1">
        <v>13.7489</v>
      </c>
      <c r="CV30" s="1">
        <f t="shared" si="39"/>
        <v>0.09018903330448254</v>
      </c>
      <c r="CW30" s="1">
        <v>0.702463</v>
      </c>
      <c r="DG30" s="43">
        <v>68.5446</v>
      </c>
      <c r="DH30" s="43">
        <f t="shared" si="30"/>
        <v>145.8904129574029</v>
      </c>
      <c r="DI30" s="43">
        <v>7.84466</v>
      </c>
      <c r="DJ30" s="43">
        <f t="shared" si="31"/>
        <v>0.00910732877480697</v>
      </c>
      <c r="DY30" s="1">
        <v>2.106</v>
      </c>
      <c r="DZ30" s="1">
        <f t="shared" si="40"/>
        <v>0.0002106</v>
      </c>
      <c r="EA30" s="30">
        <v>3.79E-07</v>
      </c>
      <c r="EB30" s="30"/>
      <c r="EC30" s="43">
        <v>1100.79</v>
      </c>
      <c r="ED30" s="9">
        <f t="shared" si="35"/>
        <v>9.084384850879824</v>
      </c>
      <c r="EE30" s="43">
        <v>1.86917</v>
      </c>
      <c r="EF30" s="36"/>
      <c r="EG30" s="12">
        <v>223</v>
      </c>
      <c r="EH30" s="8">
        <v>44.84304932735426</v>
      </c>
      <c r="EI30" s="30">
        <v>0.039923</v>
      </c>
    </row>
    <row r="31" spans="1:139" ht="15">
      <c r="A31" s="20">
        <v>1100</v>
      </c>
      <c r="B31" s="26">
        <f t="shared" si="0"/>
        <v>9.090909090909092</v>
      </c>
      <c r="C31" s="21">
        <v>2.58</v>
      </c>
      <c r="I31" s="20">
        <v>980</v>
      </c>
      <c r="J31" s="21">
        <f t="shared" si="2"/>
        <v>10.204081632653061</v>
      </c>
      <c r="K31" s="21">
        <v>0.19</v>
      </c>
      <c r="M31" s="20">
        <v>680</v>
      </c>
      <c r="N31" s="38">
        <f t="shared" si="3"/>
        <v>0.68</v>
      </c>
      <c r="O31" s="39">
        <v>1.0000000000000001E-07</v>
      </c>
      <c r="R31" s="22"/>
      <c r="AQ31" s="20"/>
      <c r="AR31" s="20"/>
      <c r="AS31" s="20"/>
      <c r="AT31" s="20"/>
      <c r="AU31" s="20"/>
      <c r="AV31" s="20"/>
      <c r="AW31" s="20"/>
      <c r="AX31" s="26">
        <v>0.1656</v>
      </c>
      <c r="AY31" s="26">
        <v>0.469</v>
      </c>
      <c r="AZ31" s="41">
        <f t="shared" si="18"/>
        <v>1.6258273254651172</v>
      </c>
      <c r="BA31" s="28">
        <f t="shared" si="19"/>
        <v>0.05680371197707237</v>
      </c>
      <c r="BB31" s="29">
        <f t="shared" si="41"/>
        <v>4.141301425699524E-06</v>
      </c>
      <c r="BC31" s="20"/>
      <c r="BD31" s="20"/>
      <c r="BE31" s="20"/>
      <c r="BF31" s="20"/>
      <c r="BJ31" s="1">
        <v>820</v>
      </c>
      <c r="BK31" s="9">
        <f t="shared" si="24"/>
        <v>12.195121951219512</v>
      </c>
      <c r="BL31" s="9">
        <v>0.284</v>
      </c>
      <c r="BN31" s="43">
        <v>0.144846</v>
      </c>
      <c r="BO31" s="43">
        <v>0.01</v>
      </c>
      <c r="BQ31" s="9">
        <v>703.645</v>
      </c>
      <c r="BR31" s="9">
        <f t="shared" si="25"/>
        <v>14.211711871753511</v>
      </c>
      <c r="BS31" s="10">
        <v>0.0185759</v>
      </c>
      <c r="BU31" s="9">
        <v>5.882</v>
      </c>
      <c r="BV31" s="30">
        <v>0.00594</v>
      </c>
      <c r="BX31" s="43">
        <v>11.08</v>
      </c>
      <c r="BY31" s="1">
        <f t="shared" si="36"/>
        <v>0.001108</v>
      </c>
      <c r="BZ31" s="36">
        <v>3.812E-05</v>
      </c>
      <c r="CB31" s="9">
        <v>10.2083</v>
      </c>
      <c r="CC31" s="5">
        <v>0.445296</v>
      </c>
      <c r="CE31" s="9">
        <v>558.166</v>
      </c>
      <c r="CF31" s="9">
        <f t="shared" si="26"/>
        <v>17.915817158336406</v>
      </c>
      <c r="CG31" s="9">
        <v>0.354962</v>
      </c>
      <c r="CH31" s="9"/>
      <c r="CI31" s="12">
        <v>475</v>
      </c>
      <c r="CJ31" s="5">
        <f t="shared" si="37"/>
        <v>21.052631578947366</v>
      </c>
      <c r="CK31" s="1">
        <v>1.93</v>
      </c>
      <c r="CM31" s="12">
        <v>1110</v>
      </c>
      <c r="CN31" s="5">
        <f t="shared" si="38"/>
        <v>9.00900900900901</v>
      </c>
      <c r="CO31" s="1">
        <v>2.61</v>
      </c>
      <c r="CQ31" s="1">
        <v>920</v>
      </c>
      <c r="CR31" s="5">
        <f t="shared" si="27"/>
        <v>10.869565217391305</v>
      </c>
      <c r="CS31" s="8"/>
      <c r="CT31" s="8"/>
      <c r="CU31" s="1">
        <v>14.118</v>
      </c>
      <c r="CV31" s="1">
        <f t="shared" si="39"/>
        <v>0.08783113755489445</v>
      </c>
      <c r="CW31" s="1">
        <v>0.736453</v>
      </c>
      <c r="DG31" s="43">
        <v>70.4225</v>
      </c>
      <c r="DH31" s="43">
        <f t="shared" si="30"/>
        <v>142.0000710000355</v>
      </c>
      <c r="DI31" s="43">
        <v>8.15534</v>
      </c>
      <c r="DJ31" s="43">
        <f t="shared" si="31"/>
        <v>0.009215539590294705</v>
      </c>
      <c r="DY31" s="1">
        <v>2.155</v>
      </c>
      <c r="DZ31" s="1">
        <f t="shared" si="40"/>
        <v>0.00021549999999999998</v>
      </c>
      <c r="EA31" s="30">
        <v>4.14E-07</v>
      </c>
      <c r="EB31" s="30"/>
      <c r="EC31" s="43">
        <v>1098.44</v>
      </c>
      <c r="ED31" s="9">
        <f t="shared" si="35"/>
        <v>9.103819962856415</v>
      </c>
      <c r="EE31" s="43">
        <v>2.02823</v>
      </c>
      <c r="EF31" s="36"/>
      <c r="EG31" s="12">
        <v>224</v>
      </c>
      <c r="EH31" s="8">
        <v>44.64285714285714</v>
      </c>
      <c r="EI31" s="30">
        <v>0.040559</v>
      </c>
    </row>
    <row r="32" spans="1:139" ht="15">
      <c r="A32" s="20">
        <v>1090</v>
      </c>
      <c r="B32" s="26">
        <f t="shared" si="0"/>
        <v>9.174311926605505</v>
      </c>
      <c r="C32" s="21">
        <v>2.6</v>
      </c>
      <c r="I32" s="20">
        <v>960</v>
      </c>
      <c r="J32" s="21">
        <f t="shared" si="2"/>
        <v>10.416666666666666</v>
      </c>
      <c r="K32" s="21">
        <v>0.14</v>
      </c>
      <c r="M32" s="20">
        <v>700</v>
      </c>
      <c r="N32" s="38">
        <f t="shared" si="3"/>
        <v>0.7</v>
      </c>
      <c r="O32" s="39">
        <v>1.1E-07</v>
      </c>
      <c r="R32" s="22"/>
      <c r="AQ32" s="20"/>
      <c r="AR32" s="20"/>
      <c r="AS32" s="20"/>
      <c r="AT32" s="20"/>
      <c r="AU32" s="20"/>
      <c r="AV32" s="20"/>
      <c r="AW32" s="20"/>
      <c r="AX32" s="26">
        <v>0.1667</v>
      </c>
      <c r="AY32" s="26">
        <v>0.578</v>
      </c>
      <c r="AZ32" s="41">
        <f t="shared" si="18"/>
        <v>1.6220052282554316</v>
      </c>
      <c r="BA32" s="28">
        <f t="shared" si="19"/>
        <v>0.05627570749791351</v>
      </c>
      <c r="BB32" s="29">
        <f t="shared" si="41"/>
        <v>2.8200391778987513E-06</v>
      </c>
      <c r="BC32" s="20"/>
      <c r="BD32" s="20"/>
      <c r="BE32" s="20"/>
      <c r="BF32" s="20"/>
      <c r="BJ32" s="1">
        <v>800</v>
      </c>
      <c r="BK32" s="9">
        <f t="shared" si="24"/>
        <v>12.5</v>
      </c>
      <c r="BL32" s="9">
        <v>0.344</v>
      </c>
      <c r="BN32" s="43">
        <v>0.144846</v>
      </c>
      <c r="BO32" s="43">
        <v>0.00698947</v>
      </c>
      <c r="BQ32" s="9">
        <v>760.697</v>
      </c>
      <c r="BR32" s="9">
        <f t="shared" si="25"/>
        <v>13.145838619055946</v>
      </c>
      <c r="BS32" s="10">
        <v>0.0185759</v>
      </c>
      <c r="BU32" s="9">
        <v>6.061</v>
      </c>
      <c r="BV32" s="30">
        <v>0.00632</v>
      </c>
      <c r="BX32" s="43">
        <v>11.34</v>
      </c>
      <c r="BY32" s="1">
        <f t="shared" si="36"/>
        <v>0.001134</v>
      </c>
      <c r="BZ32" s="36">
        <v>4.155E-05</v>
      </c>
      <c r="CB32" s="9">
        <v>10.4924</v>
      </c>
      <c r="CC32" s="5">
        <v>0.382457</v>
      </c>
      <c r="CI32" s="12">
        <v>480</v>
      </c>
      <c r="CJ32" s="5">
        <f t="shared" si="37"/>
        <v>20.833333333333332</v>
      </c>
      <c r="CK32" s="1">
        <v>1.62</v>
      </c>
      <c r="CM32" s="12">
        <v>1120</v>
      </c>
      <c r="CN32" s="5">
        <f t="shared" si="38"/>
        <v>8.928571428571429</v>
      </c>
      <c r="CO32" s="1">
        <v>2.26</v>
      </c>
      <c r="CQ32" s="1">
        <v>960</v>
      </c>
      <c r="CR32" s="5">
        <f t="shared" si="27"/>
        <v>10.416666666666666</v>
      </c>
      <c r="CS32" s="8"/>
      <c r="CT32" s="8"/>
      <c r="CU32" s="1">
        <v>14.5794</v>
      </c>
      <c r="CV32" s="1">
        <f t="shared" si="39"/>
        <v>0.08505151103611945</v>
      </c>
      <c r="CW32" s="1">
        <v>0.691133</v>
      </c>
      <c r="DG32" s="43">
        <v>72.4883</v>
      </c>
      <c r="DH32" s="43">
        <f t="shared" si="30"/>
        <v>137.9532972907352</v>
      </c>
      <c r="DI32" s="43">
        <v>8.62136</v>
      </c>
      <c r="DJ32" s="43">
        <f t="shared" si="31"/>
        <v>0.009464507100971763</v>
      </c>
      <c r="DY32" s="1">
        <v>2.205</v>
      </c>
      <c r="DZ32" s="1">
        <f t="shared" si="40"/>
        <v>0.00022050000000000002</v>
      </c>
      <c r="EA32" s="30">
        <v>4.53E-07</v>
      </c>
      <c r="EB32" s="30"/>
      <c r="EC32" s="43">
        <v>1090.79</v>
      </c>
      <c r="ED32" s="9">
        <f t="shared" si="35"/>
        <v>9.167667470365515</v>
      </c>
      <c r="EE32" s="43">
        <v>2.18755</v>
      </c>
      <c r="EF32" s="36"/>
      <c r="EG32" s="12">
        <v>225</v>
      </c>
      <c r="EH32" s="8">
        <v>44.44444444444444</v>
      </c>
      <c r="EI32" s="30">
        <v>0.041202</v>
      </c>
    </row>
    <row r="33" spans="1:139" ht="15">
      <c r="A33" s="20">
        <v>1080</v>
      </c>
      <c r="B33" s="26">
        <f t="shared" si="0"/>
        <v>9.25925925925926</v>
      </c>
      <c r="C33" s="21">
        <v>2.35</v>
      </c>
      <c r="I33" s="20">
        <v>940</v>
      </c>
      <c r="J33" s="21">
        <f t="shared" si="2"/>
        <v>10.638297872340425</v>
      </c>
      <c r="K33" s="21">
        <v>0.12</v>
      </c>
      <c r="M33" s="20">
        <v>720</v>
      </c>
      <c r="N33" s="38">
        <f t="shared" si="3"/>
        <v>0.72</v>
      </c>
      <c r="O33" s="39">
        <v>1.2000000000000002E-07</v>
      </c>
      <c r="R33" s="22"/>
      <c r="AQ33" s="20"/>
      <c r="AR33" s="20"/>
      <c r="AS33" s="20"/>
      <c r="AT33" s="20"/>
      <c r="AU33" s="20"/>
      <c r="AV33" s="20"/>
      <c r="AW33" s="20"/>
      <c r="AX33" s="26">
        <v>0.1667</v>
      </c>
      <c r="AY33" s="26">
        <v>0.612</v>
      </c>
      <c r="AZ33" s="41">
        <f t="shared" si="18"/>
        <v>1.6220052282554316</v>
      </c>
      <c r="BA33" s="28">
        <f t="shared" si="19"/>
        <v>0.05627570749791351</v>
      </c>
      <c r="BB33" s="29">
        <f t="shared" si="41"/>
        <v>2.4493996077928353E-06</v>
      </c>
      <c r="BC33" s="20"/>
      <c r="BD33" s="20"/>
      <c r="BE33" s="20"/>
      <c r="BF33" s="20"/>
      <c r="BJ33" s="1">
        <v>775</v>
      </c>
      <c r="BK33" s="9">
        <f t="shared" si="24"/>
        <v>12.903225806451612</v>
      </c>
      <c r="BL33" s="9">
        <v>0.17</v>
      </c>
      <c r="BN33" s="43">
        <v>0.14835</v>
      </c>
      <c r="BO33" s="43">
        <v>0.00476187</v>
      </c>
      <c r="BQ33" s="9">
        <v>779.715</v>
      </c>
      <c r="BR33" s="9">
        <f t="shared" si="25"/>
        <v>12.825198950898725</v>
      </c>
      <c r="BS33" s="10">
        <v>0.130031</v>
      </c>
      <c r="BU33" s="9">
        <v>6.154</v>
      </c>
      <c r="BV33" s="30">
        <v>0.00646</v>
      </c>
      <c r="BX33" s="43">
        <v>11.62</v>
      </c>
      <c r="BY33" s="1">
        <f t="shared" si="36"/>
        <v>0.0011619999999999998</v>
      </c>
      <c r="BZ33" s="36">
        <v>4.537E-05</v>
      </c>
      <c r="CB33" s="9">
        <v>10.4924</v>
      </c>
      <c r="CC33" s="5">
        <v>0.30654</v>
      </c>
      <c r="CI33" s="12">
        <v>481</v>
      </c>
      <c r="CJ33" s="5">
        <f t="shared" si="37"/>
        <v>20.79002079002079</v>
      </c>
      <c r="CM33" s="12">
        <v>1124</v>
      </c>
      <c r="CN33" s="5">
        <f t="shared" si="38"/>
        <v>8.896797153024911</v>
      </c>
      <c r="CQ33" s="1">
        <v>980</v>
      </c>
      <c r="CR33" s="5">
        <f t="shared" si="27"/>
        <v>10.204081632653063</v>
      </c>
      <c r="CS33" s="8"/>
      <c r="CT33" s="8"/>
      <c r="CU33" s="1">
        <v>15.0408</v>
      </c>
      <c r="CV33" s="1">
        <f t="shared" si="39"/>
        <v>0.08244242327535768</v>
      </c>
      <c r="CW33" s="1">
        <v>0.628818</v>
      </c>
      <c r="DG33" s="43">
        <v>74.3662</v>
      </c>
      <c r="DH33" s="43">
        <f t="shared" si="30"/>
        <v>134.469691876148</v>
      </c>
      <c r="DI33" s="43">
        <v>9.16505</v>
      </c>
      <c r="DJ33" s="43">
        <f t="shared" si="31"/>
        <v>0.009807298283254861</v>
      </c>
      <c r="DY33" s="1">
        <v>2.256</v>
      </c>
      <c r="DZ33" s="1">
        <f t="shared" si="40"/>
        <v>0.00022559999999999998</v>
      </c>
      <c r="EA33" s="30">
        <v>4.96E-07</v>
      </c>
      <c r="EB33" s="30"/>
      <c r="EC33" s="43">
        <v>1085.79</v>
      </c>
      <c r="ED33" s="9">
        <f t="shared" si="35"/>
        <v>9.209884047559841</v>
      </c>
      <c r="EE33" s="43">
        <v>2.34674</v>
      </c>
      <c r="EF33" s="36"/>
      <c r="EG33" s="12">
        <v>226</v>
      </c>
      <c r="EH33" s="8">
        <v>44.24778761061947</v>
      </c>
      <c r="EI33" s="30">
        <v>0.041852</v>
      </c>
    </row>
    <row r="34" spans="1:139" ht="15">
      <c r="A34" s="20">
        <v>1070</v>
      </c>
      <c r="B34" s="26">
        <f t="shared" si="0"/>
        <v>9.345794392523365</v>
      </c>
      <c r="C34" s="21">
        <v>2.05</v>
      </c>
      <c r="I34" s="20">
        <v>920</v>
      </c>
      <c r="J34" s="21">
        <f t="shared" si="2"/>
        <v>10.869565217391305</v>
      </c>
      <c r="K34" s="21">
        <v>0.14</v>
      </c>
      <c r="M34" s="20">
        <v>740</v>
      </c>
      <c r="N34" s="38">
        <f t="shared" si="3"/>
        <v>0.74</v>
      </c>
      <c r="O34" s="39">
        <v>1.2000000000000002E-07</v>
      </c>
      <c r="R34" s="22"/>
      <c r="AQ34" s="20"/>
      <c r="AR34" s="20"/>
      <c r="AS34" s="20"/>
      <c r="AT34" s="20"/>
      <c r="AU34" s="20"/>
      <c r="AV34" s="20"/>
      <c r="AW34" s="20"/>
      <c r="AX34" s="26">
        <v>0.1701</v>
      </c>
      <c r="AY34" s="26">
        <v>0.763</v>
      </c>
      <c r="AZ34" s="41">
        <f t="shared" si="18"/>
        <v>1.6110764739679635</v>
      </c>
      <c r="BA34" s="28">
        <f t="shared" si="19"/>
        <v>0.05477116069710771</v>
      </c>
      <c r="BB34" s="29">
        <f t="shared" si="41"/>
        <v>1.0617993830717985E-06</v>
      </c>
      <c r="BC34" s="20"/>
      <c r="BD34" s="20"/>
      <c r="BE34" s="20"/>
      <c r="BF34" s="20"/>
      <c r="BJ34" s="1">
        <v>752</v>
      </c>
      <c r="BK34" s="9">
        <f t="shared" si="24"/>
        <v>13.297872340425531</v>
      </c>
      <c r="BL34" s="9">
        <v>0.08</v>
      </c>
      <c r="BN34" s="43">
        <v>0.14835</v>
      </c>
      <c r="BO34" s="43">
        <v>0.0033283</v>
      </c>
      <c r="BQ34" s="9">
        <v>803.487</v>
      </c>
      <c r="BR34" s="9">
        <f t="shared" si="25"/>
        <v>12.445752078129454</v>
      </c>
      <c r="BS34" s="10">
        <v>0.278638</v>
      </c>
      <c r="BU34" s="9">
        <v>6.25</v>
      </c>
      <c r="BV34" s="30">
        <v>0.00652</v>
      </c>
      <c r="BX34" s="43">
        <v>11.91</v>
      </c>
      <c r="BY34" s="1">
        <f t="shared" si="36"/>
        <v>0.001191</v>
      </c>
      <c r="BZ34" s="36">
        <v>4.965E-05</v>
      </c>
      <c r="CB34" s="9">
        <v>10.6374</v>
      </c>
      <c r="CC34" s="5">
        <v>0.245692</v>
      </c>
      <c r="CI34" s="12">
        <v>490</v>
      </c>
      <c r="CJ34" s="5">
        <f t="shared" si="37"/>
        <v>20.408163265306126</v>
      </c>
      <c r="CK34" s="1">
        <v>1.12</v>
      </c>
      <c r="CM34" s="12">
        <v>1130</v>
      </c>
      <c r="CN34" s="5">
        <f t="shared" si="38"/>
        <v>8.849557522123893</v>
      </c>
      <c r="CO34" s="1">
        <v>1.9</v>
      </c>
      <c r="CQ34" s="1">
        <v>1000</v>
      </c>
      <c r="CR34" s="5">
        <f t="shared" si="27"/>
        <v>10</v>
      </c>
      <c r="CS34" s="8"/>
      <c r="CT34" s="8"/>
      <c r="CU34" s="1">
        <v>15.6867</v>
      </c>
      <c r="CV34" s="1">
        <f t="shared" si="39"/>
        <v>0.07904785582691069</v>
      </c>
      <c r="CW34" s="1">
        <v>0.594828</v>
      </c>
      <c r="DG34" s="43">
        <v>76.4319</v>
      </c>
      <c r="DH34" s="43">
        <f t="shared" si="30"/>
        <v>130.83542342922263</v>
      </c>
      <c r="DI34" s="43">
        <v>9.47573</v>
      </c>
      <c r="DJ34" s="43">
        <f t="shared" si="31"/>
        <v>0.009865705738730593</v>
      </c>
      <c r="DY34" s="1">
        <v>2.309</v>
      </c>
      <c r="DZ34" s="1">
        <f t="shared" si="40"/>
        <v>0.00023090000000000003</v>
      </c>
      <c r="EA34" s="30">
        <v>5.43E-07</v>
      </c>
      <c r="EB34" s="30"/>
      <c r="EC34" s="43">
        <v>1067.29</v>
      </c>
      <c r="ED34" s="9">
        <f t="shared" si="35"/>
        <v>9.36952468401278</v>
      </c>
      <c r="EE34" s="43">
        <v>2.37411</v>
      </c>
      <c r="EF34" s="36"/>
      <c r="EG34" s="12">
        <v>227</v>
      </c>
      <c r="EH34" s="8">
        <v>44.05286343612335</v>
      </c>
      <c r="EI34" s="30">
        <v>0.04251</v>
      </c>
    </row>
    <row r="35" spans="1:139" ht="15">
      <c r="A35" s="20">
        <v>1060</v>
      </c>
      <c r="B35" s="26">
        <f t="shared" si="0"/>
        <v>9.433962264150944</v>
      </c>
      <c r="C35" s="21">
        <v>1.7</v>
      </c>
      <c r="I35" s="20">
        <v>900</v>
      </c>
      <c r="J35" s="21">
        <f t="shared" si="2"/>
        <v>11.11111111111111</v>
      </c>
      <c r="K35" s="21">
        <v>0.15</v>
      </c>
      <c r="M35" s="20">
        <v>760</v>
      </c>
      <c r="N35" s="38">
        <f t="shared" si="3"/>
        <v>0.76</v>
      </c>
      <c r="O35" s="39">
        <v>1.2000000000000002E-07</v>
      </c>
      <c r="R35" s="22"/>
      <c r="AW35" s="20"/>
      <c r="AX35" s="26">
        <v>0.1749</v>
      </c>
      <c r="AY35" s="26">
        <v>0.824</v>
      </c>
      <c r="AZ35" s="41">
        <f t="shared" si="18"/>
        <v>1.5975952561551399</v>
      </c>
      <c r="BA35" s="28">
        <f t="shared" si="19"/>
        <v>0.0529262736090306</v>
      </c>
      <c r="BB35" s="29">
        <f t="shared" si="41"/>
        <v>5.948201196968204E-07</v>
      </c>
      <c r="BC35" s="20"/>
      <c r="BD35" s="20"/>
      <c r="BE35" s="20"/>
      <c r="BF35" s="20"/>
      <c r="BJ35" s="1">
        <v>741</v>
      </c>
      <c r="BK35" s="9">
        <f t="shared" si="24"/>
        <v>13.49527665317139</v>
      </c>
      <c r="BL35" s="9">
        <v>0.065</v>
      </c>
      <c r="BN35" s="43">
        <v>0.150134</v>
      </c>
      <c r="BO35" s="43">
        <v>0.00232631</v>
      </c>
      <c r="BQ35" s="9">
        <v>836.767</v>
      </c>
      <c r="BR35" s="9">
        <f t="shared" si="25"/>
        <v>11.95075809633984</v>
      </c>
      <c r="BS35" s="10">
        <v>0.167183</v>
      </c>
      <c r="BU35" s="9">
        <v>6.452</v>
      </c>
      <c r="BV35" s="30">
        <v>0.00657</v>
      </c>
      <c r="BX35" s="43">
        <v>12.2</v>
      </c>
      <c r="BY35" s="1">
        <f t="shared" si="36"/>
        <v>0.00122</v>
      </c>
      <c r="BZ35" s="36">
        <v>5.423E-05</v>
      </c>
      <c r="CB35" s="9">
        <v>11.0846</v>
      </c>
      <c r="CC35" s="5">
        <v>0.208122</v>
      </c>
      <c r="CI35" s="12">
        <v>500</v>
      </c>
      <c r="CJ35" s="5">
        <f t="shared" si="37"/>
        <v>20</v>
      </c>
      <c r="CK35" s="8">
        <v>0.75</v>
      </c>
      <c r="CL35" s="8"/>
      <c r="CM35" s="12">
        <v>1140</v>
      </c>
      <c r="CN35" s="5">
        <f t="shared" si="38"/>
        <v>8.771929824561404</v>
      </c>
      <c r="CO35" s="1">
        <v>1.6</v>
      </c>
      <c r="CQ35" s="1">
        <v>1020</v>
      </c>
      <c r="CR35" s="5">
        <f t="shared" si="27"/>
        <v>9.803921568627452</v>
      </c>
      <c r="CS35" s="8"/>
      <c r="CT35" s="8"/>
      <c r="CU35" s="1">
        <v>16.4249</v>
      </c>
      <c r="CV35" s="1">
        <f t="shared" si="39"/>
        <v>0.07549513239045595</v>
      </c>
      <c r="CW35" s="1">
        <v>0.623153</v>
      </c>
      <c r="DG35" s="43">
        <v>78.3099</v>
      </c>
      <c r="DH35" s="43">
        <f t="shared" si="30"/>
        <v>127.69777512166407</v>
      </c>
      <c r="DI35" s="43">
        <v>9.78641</v>
      </c>
      <c r="DJ35" s="43">
        <f t="shared" si="31"/>
        <v>0.009944818768916546</v>
      </c>
      <c r="DY35" s="1">
        <v>2.362</v>
      </c>
      <c r="DZ35" s="1">
        <f t="shared" si="40"/>
        <v>0.00023620000000000002</v>
      </c>
      <c r="EA35" s="30">
        <v>5.93E-07</v>
      </c>
      <c r="EB35" s="30"/>
      <c r="EC35" s="43">
        <v>1064.37</v>
      </c>
      <c r="ED35" s="9">
        <f t="shared" si="35"/>
        <v>9.39522910266167</v>
      </c>
      <c r="EE35" s="43">
        <v>2.22853</v>
      </c>
      <c r="EF35" s="36"/>
      <c r="EG35" s="12">
        <v>228</v>
      </c>
      <c r="EH35" s="8">
        <v>43.859649122807014</v>
      </c>
      <c r="EI35" s="30">
        <v>0.043174</v>
      </c>
    </row>
    <row r="36" spans="1:139" ht="15">
      <c r="A36" s="20">
        <v>1050</v>
      </c>
      <c r="B36" s="26">
        <f t="shared" si="0"/>
        <v>9.523809523809524</v>
      </c>
      <c r="C36" s="21">
        <v>1.42</v>
      </c>
      <c r="I36" s="20">
        <v>880</v>
      </c>
      <c r="J36" s="21">
        <f t="shared" si="2"/>
        <v>11.363636363636363</v>
      </c>
      <c r="K36" s="21">
        <v>0.19</v>
      </c>
      <c r="M36" s="20">
        <v>780</v>
      </c>
      <c r="N36" s="38">
        <f t="shared" si="3"/>
        <v>0.78</v>
      </c>
      <c r="O36" s="39">
        <v>1.3E-07</v>
      </c>
      <c r="R36" s="22"/>
      <c r="AW36" s="20"/>
      <c r="AX36" s="26">
        <v>0.1803</v>
      </c>
      <c r="AY36" s="26">
        <v>0.845</v>
      </c>
      <c r="AZ36" s="41">
        <f t="shared" si="18"/>
        <v>1.5846254059115874</v>
      </c>
      <c r="BA36" s="28">
        <f t="shared" si="19"/>
        <v>0.05116348879334182</v>
      </c>
      <c r="BB36" s="29">
        <f t="shared" si="41"/>
        <v>4.6193800918714727E-07</v>
      </c>
      <c r="BC36" s="20"/>
      <c r="BD36" s="20"/>
      <c r="BE36" s="20"/>
      <c r="BF36" s="20"/>
      <c r="BJ36" s="1">
        <v>714</v>
      </c>
      <c r="BK36" s="9">
        <f t="shared" si="24"/>
        <v>14.005602240896359</v>
      </c>
      <c r="BL36" s="9">
        <v>0.045</v>
      </c>
      <c r="BN36" s="43">
        <v>0.151939</v>
      </c>
      <c r="BO36" s="43">
        <v>0.00158489</v>
      </c>
      <c r="BQ36" s="9">
        <v>855.784</v>
      </c>
      <c r="BR36" s="9">
        <f t="shared" si="25"/>
        <v>11.685191590401317</v>
      </c>
      <c r="BS36" s="10">
        <v>0.0185759</v>
      </c>
      <c r="BU36" s="9">
        <v>6.667</v>
      </c>
      <c r="BV36" s="30">
        <v>0.00716</v>
      </c>
      <c r="BX36" s="43">
        <v>12.5</v>
      </c>
      <c r="BY36" s="1">
        <f t="shared" si="36"/>
        <v>0.00125</v>
      </c>
      <c r="BZ36" s="36">
        <v>5.915E-05</v>
      </c>
      <c r="CB36" s="9">
        <v>11.3931</v>
      </c>
      <c r="CC36" s="5">
        <v>0.178753</v>
      </c>
      <c r="CI36" s="12">
        <v>510</v>
      </c>
      <c r="CJ36" s="5">
        <f t="shared" si="37"/>
        <v>19.607843137254903</v>
      </c>
      <c r="CK36" s="1">
        <v>0.5</v>
      </c>
      <c r="CM36" s="12">
        <v>1150</v>
      </c>
      <c r="CN36" s="5">
        <f t="shared" si="38"/>
        <v>8.695652173913043</v>
      </c>
      <c r="CO36" s="1">
        <v>1.4</v>
      </c>
      <c r="CQ36" s="1">
        <v>1030</v>
      </c>
      <c r="CR36" s="5">
        <f t="shared" si="27"/>
        <v>9.70873786407767</v>
      </c>
      <c r="CS36" s="1">
        <v>0.827</v>
      </c>
      <c r="CU36" s="1">
        <v>16.8863</v>
      </c>
      <c r="CV36" s="1">
        <f t="shared" si="39"/>
        <v>0.07343230903158182</v>
      </c>
      <c r="CW36" s="1">
        <v>0.657143</v>
      </c>
      <c r="DG36" s="43">
        <v>80.3756</v>
      </c>
      <c r="DH36" s="43">
        <f t="shared" si="30"/>
        <v>124.41586750207773</v>
      </c>
      <c r="DI36" s="43">
        <v>10.1748</v>
      </c>
      <c r="DJ36" s="43">
        <f t="shared" si="31"/>
        <v>0.010073764394738057</v>
      </c>
      <c r="DY36" s="1">
        <v>2.418</v>
      </c>
      <c r="DZ36" s="1">
        <f t="shared" si="40"/>
        <v>0.00024180000000000002</v>
      </c>
      <c r="EA36" s="30">
        <v>6.48E-07</v>
      </c>
      <c r="EB36" s="30"/>
      <c r="EC36" s="43">
        <v>1053.42</v>
      </c>
      <c r="ED36" s="9">
        <f t="shared" si="35"/>
        <v>9.492889825520685</v>
      </c>
      <c r="EE36" s="43">
        <v>2.0436</v>
      </c>
      <c r="EF36" s="36"/>
      <c r="EG36" s="12">
        <v>229</v>
      </c>
      <c r="EH36" s="8">
        <v>43.66812227074236</v>
      </c>
      <c r="EI36" s="30">
        <v>0.043846</v>
      </c>
    </row>
    <row r="37" spans="1:139" ht="15">
      <c r="A37" s="20">
        <v>1040</v>
      </c>
      <c r="B37" s="26">
        <f t="shared" si="0"/>
        <v>9.615384615384615</v>
      </c>
      <c r="C37" s="21">
        <v>1.12</v>
      </c>
      <c r="I37" s="20">
        <v>860</v>
      </c>
      <c r="J37" s="21">
        <f t="shared" si="2"/>
        <v>11.627906976744185</v>
      </c>
      <c r="K37" s="21">
        <v>0.2</v>
      </c>
      <c r="M37" s="20">
        <v>800</v>
      </c>
      <c r="N37" s="38">
        <f t="shared" si="3"/>
        <v>0.8</v>
      </c>
      <c r="O37" s="39">
        <v>1.3E-07</v>
      </c>
      <c r="AW37" s="20"/>
      <c r="AX37" s="26">
        <v>0.185</v>
      </c>
      <c r="AY37" s="26">
        <v>0.853</v>
      </c>
      <c r="AZ37" s="41">
        <f t="shared" si="18"/>
        <v>1.5748546833778054</v>
      </c>
      <c r="BA37" s="28">
        <f t="shared" si="19"/>
        <v>0.04984374897446752</v>
      </c>
      <c r="BB37" s="29">
        <f t="shared" si="41"/>
        <v>4.2540761708202136E-07</v>
      </c>
      <c r="BC37" s="20"/>
      <c r="BD37" s="20"/>
      <c r="BE37" s="20"/>
      <c r="BF37" s="20"/>
      <c r="BJ37" s="1">
        <v>690</v>
      </c>
      <c r="BK37" s="9">
        <f t="shared" si="24"/>
        <v>14.492753623188406</v>
      </c>
      <c r="BL37" s="9">
        <v>0.033</v>
      </c>
      <c r="BN37" s="43">
        <v>0.151939</v>
      </c>
      <c r="BO37" s="43">
        <v>0.00110776</v>
      </c>
      <c r="BQ37" s="9">
        <v>1003.17</v>
      </c>
      <c r="BR37" s="9">
        <f t="shared" si="25"/>
        <v>9.968400171456484</v>
      </c>
      <c r="BS37" s="10">
        <v>0.0371517</v>
      </c>
      <c r="BU37" s="9">
        <v>6.897</v>
      </c>
      <c r="BV37" s="30">
        <v>0.00851</v>
      </c>
      <c r="BX37" s="43">
        <v>12.81</v>
      </c>
      <c r="BY37" s="1">
        <f t="shared" si="36"/>
        <v>0.001281</v>
      </c>
      <c r="BZ37" s="36">
        <v>6.468E-05</v>
      </c>
      <c r="CB37" s="9">
        <v>11.5506</v>
      </c>
      <c r="CC37" s="5">
        <v>0.151419</v>
      </c>
      <c r="CI37" s="12">
        <v>520</v>
      </c>
      <c r="CJ37" s="5">
        <f t="shared" si="37"/>
        <v>19.230769230769234</v>
      </c>
      <c r="CK37" s="1">
        <v>0.32</v>
      </c>
      <c r="CM37" s="12">
        <v>1160</v>
      </c>
      <c r="CN37" s="5">
        <f t="shared" si="38"/>
        <v>8.620689655172413</v>
      </c>
      <c r="CO37" s="1">
        <v>1.26</v>
      </c>
      <c r="CQ37" s="1">
        <v>1040</v>
      </c>
      <c r="CR37" s="5">
        <f t="shared" si="27"/>
        <v>9.615384615384617</v>
      </c>
      <c r="CS37" s="8">
        <v>1.145</v>
      </c>
      <c r="CT37" s="8"/>
      <c r="CU37" s="1">
        <v>17.2554</v>
      </c>
      <c r="CV37" s="1">
        <f t="shared" si="39"/>
        <v>0.07186156217763714</v>
      </c>
      <c r="CW37" s="1">
        <v>0.691133</v>
      </c>
      <c r="DG37" s="43">
        <v>82.2535</v>
      </c>
      <c r="DH37" s="43">
        <f t="shared" si="30"/>
        <v>121.57537369230488</v>
      </c>
      <c r="DI37" s="43">
        <v>10.7184</v>
      </c>
      <c r="DJ37" s="43">
        <f t="shared" si="31"/>
        <v>0.010369688475482327</v>
      </c>
      <c r="DY37" s="1">
        <v>2.474</v>
      </c>
      <c r="DZ37" s="1">
        <f t="shared" si="40"/>
        <v>0.0002474</v>
      </c>
      <c r="EA37" s="30">
        <v>7.09E-07</v>
      </c>
      <c r="EB37" s="30"/>
      <c r="EC37" s="43">
        <v>1050.37</v>
      </c>
      <c r="ED37" s="9">
        <f t="shared" si="35"/>
        <v>9.520454696916326</v>
      </c>
      <c r="EE37" s="43">
        <v>1.8318</v>
      </c>
      <c r="EF37" s="36"/>
      <c r="EG37" s="12">
        <v>230</v>
      </c>
      <c r="EH37" s="8">
        <v>43.47826086956522</v>
      </c>
      <c r="EI37" s="30">
        <v>0.044524</v>
      </c>
    </row>
    <row r="38" spans="1:139" ht="15">
      <c r="A38" s="20">
        <v>1030</v>
      </c>
      <c r="B38" s="26">
        <f t="shared" si="0"/>
        <v>9.70873786407767</v>
      </c>
      <c r="C38" s="21">
        <v>0.8</v>
      </c>
      <c r="I38" s="20">
        <v>840</v>
      </c>
      <c r="J38" s="21">
        <f t="shared" si="2"/>
        <v>11.904761904761905</v>
      </c>
      <c r="K38" s="21">
        <v>0.24</v>
      </c>
      <c r="M38" s="20">
        <v>840</v>
      </c>
      <c r="N38" s="38">
        <f t="shared" si="3"/>
        <v>0.84</v>
      </c>
      <c r="O38" s="39">
        <v>8E-08</v>
      </c>
      <c r="AW38" s="20"/>
      <c r="AX38" s="26">
        <v>0.1901</v>
      </c>
      <c r="AY38" s="26">
        <v>0.855</v>
      </c>
      <c r="AZ38" s="41">
        <f t="shared" si="18"/>
        <v>1.565549425746217</v>
      </c>
      <c r="BA38" s="28">
        <f t="shared" si="19"/>
        <v>0.048593743822126216</v>
      </c>
      <c r="BB38" s="29">
        <f t="shared" si="41"/>
        <v>4.3844882251400863E-07</v>
      </c>
      <c r="BC38" s="20"/>
      <c r="BD38" s="20"/>
      <c r="BE38" s="20"/>
      <c r="BF38" s="20"/>
      <c r="BJ38" s="1">
        <v>667</v>
      </c>
      <c r="BK38" s="9">
        <f t="shared" si="24"/>
        <v>14.992503748125937</v>
      </c>
      <c r="BL38" s="9">
        <v>0.032</v>
      </c>
      <c r="BN38" s="43">
        <v>0.153766</v>
      </c>
      <c r="BO38" s="43">
        <v>0.000754706</v>
      </c>
      <c r="BQ38" s="9">
        <v>1024.56</v>
      </c>
      <c r="BR38" s="9">
        <f t="shared" si="25"/>
        <v>9.760287342859375</v>
      </c>
      <c r="BS38" s="10">
        <v>0.22291</v>
      </c>
      <c r="BU38" s="9">
        <v>7.143</v>
      </c>
      <c r="BV38" s="30">
        <v>0.0106</v>
      </c>
      <c r="BX38" s="43">
        <v>13.12</v>
      </c>
      <c r="BY38" s="1">
        <f t="shared" si="36"/>
        <v>0.001312</v>
      </c>
      <c r="BZ38" s="36">
        <v>7.061E-05</v>
      </c>
      <c r="CB38" s="9">
        <v>12.0362</v>
      </c>
      <c r="CC38" s="5">
        <v>0.183766</v>
      </c>
      <c r="CI38" s="12">
        <v>529</v>
      </c>
      <c r="CJ38" s="5">
        <f t="shared" si="37"/>
        <v>18.90359168241966</v>
      </c>
      <c r="CM38" s="12">
        <v>1170</v>
      </c>
      <c r="CN38" s="5">
        <f t="shared" si="38"/>
        <v>8.547008547008547</v>
      </c>
      <c r="CO38" s="1">
        <v>1.15</v>
      </c>
      <c r="CQ38" s="1">
        <v>1050</v>
      </c>
      <c r="CR38" s="5">
        <f t="shared" si="27"/>
        <v>9.523809523809524</v>
      </c>
      <c r="CS38" s="8">
        <v>1.499</v>
      </c>
      <c r="CT38" s="8"/>
      <c r="CU38" s="1">
        <v>17.9013</v>
      </c>
      <c r="CV38" s="1">
        <f t="shared" si="39"/>
        <v>0.06926871232815494</v>
      </c>
      <c r="CW38" s="1">
        <v>0.645813</v>
      </c>
      <c r="DG38" s="43">
        <v>84.1315</v>
      </c>
      <c r="DH38" s="43">
        <f t="shared" si="30"/>
        <v>118.8615441303198</v>
      </c>
      <c r="DI38" s="43">
        <v>11.1068</v>
      </c>
      <c r="DJ38" s="43">
        <f t="shared" si="31"/>
        <v>0.010505590188770337</v>
      </c>
      <c r="DY38" s="1">
        <v>2.531</v>
      </c>
      <c r="DZ38" s="1">
        <f t="shared" si="40"/>
        <v>0.0002531</v>
      </c>
      <c r="EA38" s="30">
        <v>7.75E-07</v>
      </c>
      <c r="EB38" s="30"/>
      <c r="EC38" s="43">
        <v>1044.59</v>
      </c>
      <c r="ED38" s="9">
        <f t="shared" si="35"/>
        <v>9.57313395686346</v>
      </c>
      <c r="EE38" s="43">
        <v>1.5804</v>
      </c>
      <c r="EF38" s="36"/>
      <c r="EG38" s="12">
        <v>231</v>
      </c>
      <c r="EH38" s="8">
        <v>43.29004329004329</v>
      </c>
      <c r="EI38" s="30">
        <v>0.04521</v>
      </c>
    </row>
    <row r="39" spans="1:139" ht="15">
      <c r="A39" s="20">
        <v>1020</v>
      </c>
      <c r="B39" s="26">
        <f t="shared" si="0"/>
        <v>9.803921568627452</v>
      </c>
      <c r="C39" s="21">
        <v>0.55</v>
      </c>
      <c r="I39" s="20">
        <v>820</v>
      </c>
      <c r="J39" s="21">
        <f t="shared" si="2"/>
        <v>12.195121951219512</v>
      </c>
      <c r="K39" s="21">
        <v>0.32</v>
      </c>
      <c r="M39" s="20">
        <v>880</v>
      </c>
      <c r="N39" s="38">
        <f t="shared" si="3"/>
        <v>0.88</v>
      </c>
      <c r="O39" s="39">
        <v>5.0000000000000004E-08</v>
      </c>
      <c r="AW39" s="20"/>
      <c r="AX39" s="26">
        <v>0.1952</v>
      </c>
      <c r="AY39" s="26">
        <v>0.861</v>
      </c>
      <c r="AZ39" s="41">
        <f t="shared" si="18"/>
        <v>1.557360577841886</v>
      </c>
      <c r="BA39" s="28">
        <f t="shared" si="19"/>
        <v>0.04749944806443429</v>
      </c>
      <c r="BB39" s="29">
        <f t="shared" si="41"/>
        <v>4.139030267627944E-07</v>
      </c>
      <c r="BC39" s="20"/>
      <c r="BD39" s="20"/>
      <c r="BE39" s="20"/>
      <c r="BF39" s="20"/>
      <c r="BJ39" s="1">
        <v>645</v>
      </c>
      <c r="BK39" s="9">
        <f t="shared" si="24"/>
        <v>15.503875968992247</v>
      </c>
      <c r="BL39" s="9">
        <v>0.032</v>
      </c>
      <c r="BN39" s="43">
        <v>0.151939</v>
      </c>
      <c r="BO39" s="43">
        <v>0.000514175</v>
      </c>
      <c r="BQ39" s="9">
        <v>1036.45</v>
      </c>
      <c r="BR39" s="9">
        <f t="shared" si="25"/>
        <v>9.648318780452506</v>
      </c>
      <c r="BS39" s="10">
        <v>0.5387</v>
      </c>
      <c r="BU39" s="9">
        <v>7.407</v>
      </c>
      <c r="BV39" s="30">
        <v>0.0148</v>
      </c>
      <c r="BX39" s="43">
        <v>13.43</v>
      </c>
      <c r="BY39" s="1">
        <f t="shared" si="36"/>
        <v>0.001343</v>
      </c>
      <c r="BZ39" s="36">
        <v>7.686E-05</v>
      </c>
      <c r="CB39" s="9">
        <v>12.2025</v>
      </c>
      <c r="CC39" s="5">
        <v>0.226128</v>
      </c>
      <c r="CI39" s="12">
        <v>540</v>
      </c>
      <c r="CJ39" s="5">
        <f t="shared" si="37"/>
        <v>18.51851851851852</v>
      </c>
      <c r="CK39" s="1">
        <v>0.19</v>
      </c>
      <c r="CM39" s="12">
        <v>1180</v>
      </c>
      <c r="CN39" s="5">
        <f t="shared" si="38"/>
        <v>8.474576271186441</v>
      </c>
      <c r="CO39" s="1">
        <v>1.05</v>
      </c>
      <c r="CQ39" s="1">
        <v>1060</v>
      </c>
      <c r="CR39" s="5">
        <f t="shared" si="27"/>
        <v>9.433962264150944</v>
      </c>
      <c r="CS39" s="8">
        <v>1.891</v>
      </c>
      <c r="CT39" s="8"/>
      <c r="CU39" s="1">
        <v>18.3627</v>
      </c>
      <c r="CV39" s="1">
        <f t="shared" si="39"/>
        <v>0.0675281957446345</v>
      </c>
      <c r="CW39" s="1">
        <v>0.589163</v>
      </c>
      <c r="DG39" s="43">
        <v>86.0094</v>
      </c>
      <c r="DH39" s="43">
        <f t="shared" si="30"/>
        <v>116.26636158373387</v>
      </c>
      <c r="DI39" s="43">
        <v>11.5728</v>
      </c>
      <c r="DJ39" s="43">
        <f t="shared" si="31"/>
        <v>0.010707366435609867</v>
      </c>
      <c r="DY39" s="1">
        <v>2.59</v>
      </c>
      <c r="DZ39" s="1">
        <f t="shared" si="40"/>
        <v>0.000259</v>
      </c>
      <c r="EA39" s="30">
        <v>8.47E-07</v>
      </c>
      <c r="EB39" s="30"/>
      <c r="EC39" s="43">
        <v>1041.62</v>
      </c>
      <c r="ED39" s="9">
        <f t="shared" si="35"/>
        <v>9.600430099268449</v>
      </c>
      <c r="EE39" s="43">
        <v>1.40833</v>
      </c>
      <c r="EF39" s="36"/>
      <c r="EG39" s="12">
        <v>232</v>
      </c>
      <c r="EH39" s="8">
        <v>43.10344827586207</v>
      </c>
      <c r="EI39" s="30">
        <v>0.045903</v>
      </c>
    </row>
    <row r="40" spans="1:139" ht="15">
      <c r="A40" s="20">
        <v>1010</v>
      </c>
      <c r="B40" s="26">
        <f t="shared" si="0"/>
        <v>9.900990099009901</v>
      </c>
      <c r="C40" s="21">
        <v>0.42</v>
      </c>
      <c r="I40" s="20">
        <v>800</v>
      </c>
      <c r="J40" s="21">
        <f t="shared" si="2"/>
        <v>12.5</v>
      </c>
      <c r="K40" s="21">
        <v>0.37</v>
      </c>
      <c r="M40" s="20">
        <v>920</v>
      </c>
      <c r="N40" s="38">
        <f t="shared" si="3"/>
        <v>0.92</v>
      </c>
      <c r="O40" s="39">
        <v>1.0000000000000001E-07</v>
      </c>
      <c r="AW40" s="20"/>
      <c r="AX40" s="26">
        <v>0.1999</v>
      </c>
      <c r="AY40" s="26">
        <v>0.872</v>
      </c>
      <c r="AZ40" s="41">
        <f t="shared" si="18"/>
        <v>1.5506408281101662</v>
      </c>
      <c r="BA40" s="28">
        <f t="shared" si="19"/>
        <v>0.0466056109029469</v>
      </c>
      <c r="BB40" s="29">
        <f t="shared" si="41"/>
        <v>3.392490627270513E-07</v>
      </c>
      <c r="BC40" s="20"/>
      <c r="BD40" s="20"/>
      <c r="BE40" s="20"/>
      <c r="BF40" s="20"/>
      <c r="BJ40" s="1">
        <v>625</v>
      </c>
      <c r="BK40" s="9">
        <f t="shared" si="24"/>
        <v>16</v>
      </c>
      <c r="BL40" s="9">
        <v>0.035</v>
      </c>
      <c r="BN40" s="43">
        <v>0.151939</v>
      </c>
      <c r="BO40" s="43">
        <v>0.000359381</v>
      </c>
      <c r="BQ40" s="9">
        <v>1045.96</v>
      </c>
      <c r="BR40" s="9">
        <f t="shared" si="25"/>
        <v>9.560595051436001</v>
      </c>
      <c r="BS40" s="10">
        <v>0.835913</v>
      </c>
      <c r="BX40" s="43">
        <v>13.76</v>
      </c>
      <c r="BY40" s="1">
        <f t="shared" si="36"/>
        <v>0.001376</v>
      </c>
      <c r="BZ40" s="36">
        <v>8.364E-05</v>
      </c>
      <c r="CB40" s="9">
        <v>12.3712</v>
      </c>
      <c r="CC40" s="5">
        <v>0.278256</v>
      </c>
      <c r="CI40" s="12">
        <v>550</v>
      </c>
      <c r="CJ40" s="5">
        <f t="shared" si="37"/>
        <v>18.181818181818183</v>
      </c>
      <c r="CK40" s="1">
        <v>0.16</v>
      </c>
      <c r="CM40" s="12">
        <v>1190</v>
      </c>
      <c r="CN40" s="5">
        <f t="shared" si="38"/>
        <v>8.403361344537815</v>
      </c>
      <c r="CO40" s="1">
        <v>0.95</v>
      </c>
      <c r="CQ40" s="1">
        <v>1070</v>
      </c>
      <c r="CR40" s="5">
        <f t="shared" si="27"/>
        <v>9.345794392523365</v>
      </c>
      <c r="CS40" s="8">
        <v>2.29</v>
      </c>
      <c r="CT40" s="8"/>
      <c r="CU40" s="1">
        <v>19.1931</v>
      </c>
      <c r="CV40" s="1">
        <f t="shared" si="39"/>
        <v>0.06460655131271134</v>
      </c>
      <c r="CW40" s="1">
        <v>0.526847</v>
      </c>
      <c r="DG40" s="43">
        <v>88.0751</v>
      </c>
      <c r="DH40" s="43">
        <f t="shared" si="30"/>
        <v>113.53946802217652</v>
      </c>
      <c r="DI40" s="43">
        <v>12.0388</v>
      </c>
      <c r="DJ40" s="43">
        <f t="shared" si="31"/>
        <v>0.010877277056141346</v>
      </c>
      <c r="DY40" s="1">
        <v>2.651</v>
      </c>
      <c r="DZ40" s="1">
        <f t="shared" si="40"/>
        <v>0.0002651</v>
      </c>
      <c r="EA40" s="30">
        <v>9.26E-07</v>
      </c>
      <c r="EB40" s="30"/>
      <c r="EC40" s="43">
        <v>1030.64</v>
      </c>
      <c r="ED40" s="9">
        <f t="shared" si="35"/>
        <v>9.70270899635178</v>
      </c>
      <c r="EE40" s="43">
        <v>1.21016</v>
      </c>
      <c r="EF40" s="36"/>
      <c r="EG40" s="12">
        <v>233</v>
      </c>
      <c r="EH40" s="8">
        <v>42.918454935622314</v>
      </c>
      <c r="EI40" s="30">
        <v>0.046603</v>
      </c>
    </row>
    <row r="41" spans="1:139" ht="15">
      <c r="A41" s="20">
        <v>1000</v>
      </c>
      <c r="B41" s="26">
        <f t="shared" si="0"/>
        <v>10</v>
      </c>
      <c r="C41" s="21">
        <v>0.3</v>
      </c>
      <c r="I41" s="20">
        <v>780</v>
      </c>
      <c r="J41" s="21">
        <f t="shared" si="2"/>
        <v>12.820512820512821</v>
      </c>
      <c r="K41" s="21">
        <v>0.31</v>
      </c>
      <c r="M41" s="20">
        <v>960</v>
      </c>
      <c r="N41" s="38">
        <f t="shared" si="3"/>
        <v>0.96</v>
      </c>
      <c r="O41" s="39">
        <v>1.1E-07</v>
      </c>
      <c r="AW41" s="20"/>
      <c r="AX41" s="26">
        <v>0.2053</v>
      </c>
      <c r="AY41" s="26">
        <v>0.875</v>
      </c>
      <c r="AZ41" s="41">
        <f t="shared" si="18"/>
        <v>1.543745489210422</v>
      </c>
      <c r="BA41" s="28">
        <f t="shared" si="19"/>
        <v>0.04569240540980479</v>
      </c>
      <c r="BB41" s="29">
        <f t="shared" si="41"/>
        <v>3.356719968391581E-07</v>
      </c>
      <c r="BC41" s="20"/>
      <c r="BD41" s="20"/>
      <c r="BE41" s="20"/>
      <c r="BF41" s="20"/>
      <c r="BJ41" s="1">
        <v>606</v>
      </c>
      <c r="BK41" s="9">
        <f t="shared" si="24"/>
        <v>16.501650165016503</v>
      </c>
      <c r="BL41" s="9">
        <v>0.047</v>
      </c>
      <c r="BN41" s="43">
        <v>0.151939</v>
      </c>
      <c r="BO41" s="43">
        <v>0.000257698</v>
      </c>
      <c r="BQ41" s="9">
        <v>1055.47</v>
      </c>
      <c r="BR41" s="9">
        <f t="shared" si="25"/>
        <v>9.474452139805015</v>
      </c>
      <c r="BS41" s="10">
        <v>1.18885</v>
      </c>
      <c r="BX41" s="43">
        <v>14.1</v>
      </c>
      <c r="BY41" s="1">
        <f t="shared" si="36"/>
        <v>0.00141</v>
      </c>
      <c r="BZ41" s="36">
        <v>9.121E-05</v>
      </c>
      <c r="CB41" s="9">
        <v>12.8912</v>
      </c>
      <c r="CC41" s="5">
        <v>0.213959</v>
      </c>
      <c r="CI41" s="12">
        <v>552</v>
      </c>
      <c r="CJ41" s="5">
        <f t="shared" si="37"/>
        <v>18.115942028985508</v>
      </c>
      <c r="CM41" s="12">
        <v>1200</v>
      </c>
      <c r="CN41" s="5">
        <f t="shared" si="38"/>
        <v>8.333333333333334</v>
      </c>
      <c r="CO41" s="1">
        <v>0.86</v>
      </c>
      <c r="CQ41" s="1">
        <v>1080</v>
      </c>
      <c r="CR41" s="5">
        <f t="shared" si="27"/>
        <v>9.25925925925926</v>
      </c>
      <c r="CS41" s="8">
        <v>2.61</v>
      </c>
      <c r="CT41" s="8"/>
      <c r="CU41" s="1">
        <v>20.3004</v>
      </c>
      <c r="CV41" s="1">
        <f t="shared" si="39"/>
        <v>0.06108254024551241</v>
      </c>
      <c r="CW41" s="1">
        <v>0.487192</v>
      </c>
      <c r="DG41" s="43">
        <v>89.9531</v>
      </c>
      <c r="DH41" s="43">
        <f t="shared" si="30"/>
        <v>111.16904253438736</v>
      </c>
      <c r="DI41" s="43">
        <v>12.5825</v>
      </c>
      <c r="DJ41" s="43">
        <f t="shared" si="31"/>
        <v>0.011131173197220401</v>
      </c>
      <c r="DY41" s="1">
        <v>2.712</v>
      </c>
      <c r="DZ41" s="1">
        <f t="shared" si="40"/>
        <v>0.00027120000000000003</v>
      </c>
      <c r="EA41" s="30">
        <v>1.01E-06</v>
      </c>
      <c r="EB41" s="30"/>
      <c r="EC41" s="43">
        <v>1030.22</v>
      </c>
      <c r="ED41" s="9">
        <f t="shared" si="35"/>
        <v>9.706664595911553</v>
      </c>
      <c r="EE41" s="43">
        <v>0.98499</v>
      </c>
      <c r="EF41" s="36"/>
      <c r="EG41" s="12">
        <v>234</v>
      </c>
      <c r="EH41" s="8">
        <v>42.73504273504274</v>
      </c>
      <c r="EI41" s="30">
        <v>0.04731</v>
      </c>
    </row>
    <row r="42" spans="1:139" ht="15">
      <c r="A42" s="20">
        <v>990</v>
      </c>
      <c r="B42" s="26">
        <f t="shared" si="0"/>
        <v>10.1010101010101</v>
      </c>
      <c r="C42" s="21">
        <v>0.22</v>
      </c>
      <c r="I42" s="20">
        <v>760</v>
      </c>
      <c r="J42" s="21">
        <f t="shared" si="2"/>
        <v>13.157894736842104</v>
      </c>
      <c r="K42" s="21">
        <v>0.2</v>
      </c>
      <c r="M42" s="20">
        <v>1000</v>
      </c>
      <c r="N42" s="38">
        <f t="shared" si="3"/>
        <v>1</v>
      </c>
      <c r="O42" s="39">
        <v>9E-08</v>
      </c>
      <c r="AW42" s="20"/>
      <c r="AX42" s="26">
        <v>0.2102</v>
      </c>
      <c r="AY42" s="26">
        <v>0.886</v>
      </c>
      <c r="AZ42" s="41">
        <f t="shared" si="18"/>
        <v>1.5381397371565104</v>
      </c>
      <c r="BA42" s="28">
        <f t="shared" si="19"/>
        <v>0.04495304009112704</v>
      </c>
      <c r="BB42" s="29">
        <f t="shared" si="41"/>
        <v>2.537783071977461E-07</v>
      </c>
      <c r="BC42" s="20"/>
      <c r="BD42" s="20"/>
      <c r="BE42" s="20"/>
      <c r="BF42" s="20"/>
      <c r="BJ42" s="1">
        <v>588</v>
      </c>
      <c r="BK42" s="9">
        <f t="shared" si="24"/>
        <v>17.006802721088434</v>
      </c>
      <c r="BL42" s="9">
        <v>0.05</v>
      </c>
      <c r="BN42" s="43">
        <v>0.153766</v>
      </c>
      <c r="BO42" s="43">
        <v>0.000175568</v>
      </c>
      <c r="BQ42" s="9">
        <v>1064.98</v>
      </c>
      <c r="BR42" s="9">
        <f t="shared" si="25"/>
        <v>9.38984769667036</v>
      </c>
      <c r="BS42" s="10">
        <v>1.5418</v>
      </c>
      <c r="BX42" s="43">
        <v>14.45</v>
      </c>
      <c r="BY42" s="1">
        <f t="shared" si="36"/>
        <v>0.0014449999999999999</v>
      </c>
      <c r="BZ42" s="36">
        <v>9.928E-05</v>
      </c>
      <c r="CB42" s="9">
        <v>13.25</v>
      </c>
      <c r="CC42" s="5">
        <v>0.173876</v>
      </c>
      <c r="CI42" s="12">
        <v>560</v>
      </c>
      <c r="CJ42" s="5">
        <f t="shared" si="37"/>
        <v>17.857142857142858</v>
      </c>
      <c r="CK42" s="1">
        <v>0.14</v>
      </c>
      <c r="CM42" s="12">
        <v>1210</v>
      </c>
      <c r="CN42" s="5">
        <f t="shared" si="38"/>
        <v>8.264462809917354</v>
      </c>
      <c r="CO42" s="1">
        <v>0.78</v>
      </c>
      <c r="CQ42" s="1">
        <v>1090</v>
      </c>
      <c r="CR42" s="5">
        <f t="shared" si="27"/>
        <v>9.174311926605505</v>
      </c>
      <c r="CS42" s="8">
        <v>2.81</v>
      </c>
      <c r="CT42" s="8"/>
      <c r="CU42" s="1">
        <v>21.4077</v>
      </c>
      <c r="CV42" s="1">
        <f t="shared" si="39"/>
        <v>0.057923083750239406</v>
      </c>
      <c r="CW42" s="1">
        <v>0.464532</v>
      </c>
      <c r="DG42" s="43">
        <v>91.831</v>
      </c>
      <c r="DH42" s="43">
        <f t="shared" si="30"/>
        <v>108.89568881967963</v>
      </c>
      <c r="DI42" s="43">
        <v>13.3592</v>
      </c>
      <c r="DJ42" s="43">
        <f t="shared" si="31"/>
        <v>0.011576606569422353</v>
      </c>
      <c r="DY42" s="1">
        <v>2.776</v>
      </c>
      <c r="DZ42" s="1">
        <f t="shared" si="40"/>
        <v>0.00027759999999999997</v>
      </c>
      <c r="EA42" s="30">
        <v>1.11E-06</v>
      </c>
      <c r="EB42" s="30"/>
      <c r="EC42" s="43">
        <v>1029.87</v>
      </c>
      <c r="ED42" s="9">
        <f t="shared" si="35"/>
        <v>9.709963393438008</v>
      </c>
      <c r="EE42" s="43">
        <v>0.799559</v>
      </c>
      <c r="EF42" s="36"/>
      <c r="EG42" s="12">
        <v>235</v>
      </c>
      <c r="EH42" s="8">
        <v>42.5531914893617</v>
      </c>
      <c r="EI42" s="30">
        <v>0.048025</v>
      </c>
    </row>
    <row r="43" spans="1:139" ht="15">
      <c r="A43" s="20">
        <v>960</v>
      </c>
      <c r="B43" s="26">
        <f t="shared" si="0"/>
        <v>10.416666666666666</v>
      </c>
      <c r="C43" s="21">
        <v>0.18</v>
      </c>
      <c r="I43" s="20">
        <v>740</v>
      </c>
      <c r="J43" s="21">
        <f t="shared" si="2"/>
        <v>13.513513513513514</v>
      </c>
      <c r="K43" s="21">
        <v>0.12</v>
      </c>
      <c r="M43" s="20">
        <v>1040</v>
      </c>
      <c r="N43" s="38">
        <f t="shared" si="3"/>
        <v>1.04</v>
      </c>
      <c r="O43" s="39">
        <v>6.000000000000001E-08</v>
      </c>
      <c r="AX43" s="26">
        <v>0.215</v>
      </c>
      <c r="AY43" s="26">
        <v>0.899</v>
      </c>
      <c r="AZ43" s="41">
        <f t="shared" si="18"/>
        <v>1.5331640805280802</v>
      </c>
      <c r="BA43" s="28">
        <f t="shared" si="19"/>
        <v>0.04429912252253407</v>
      </c>
      <c r="BB43" s="29">
        <f t="shared" si="41"/>
        <v>1.4884471004444005E-07</v>
      </c>
      <c r="BC43" s="20"/>
      <c r="BD43" s="20"/>
      <c r="BE43" s="20"/>
      <c r="BF43" s="20"/>
      <c r="BJ43" s="1">
        <v>571</v>
      </c>
      <c r="BK43" s="9">
        <f t="shared" si="24"/>
        <v>17.513134851138354</v>
      </c>
      <c r="BL43" s="9">
        <v>0.06</v>
      </c>
      <c r="BN43" s="43">
        <v>0.153766</v>
      </c>
      <c r="BO43" s="43">
        <v>0.000125893</v>
      </c>
      <c r="BQ43" s="9">
        <v>1074.48</v>
      </c>
      <c r="BR43" s="9">
        <f t="shared" si="25"/>
        <v>9.30682748864567</v>
      </c>
      <c r="BS43" s="10">
        <v>1.89474</v>
      </c>
      <c r="BX43" s="43">
        <v>14.79</v>
      </c>
      <c r="BY43" s="1">
        <f t="shared" si="36"/>
        <v>0.0014789999999999998</v>
      </c>
      <c r="BZ43" s="36">
        <v>0.000108</v>
      </c>
      <c r="CB43" s="9">
        <v>12.8912</v>
      </c>
      <c r="CC43" s="5">
        <v>0.141303</v>
      </c>
      <c r="CI43" s="12">
        <v>570</v>
      </c>
      <c r="CJ43" s="5">
        <f t="shared" si="37"/>
        <v>17.54385964912281</v>
      </c>
      <c r="CK43" s="1">
        <v>0.12</v>
      </c>
      <c r="CM43" s="12">
        <v>1220</v>
      </c>
      <c r="CN43" s="5">
        <f t="shared" si="38"/>
        <v>8.19672131147541</v>
      </c>
      <c r="CO43" s="1">
        <v>0.7</v>
      </c>
      <c r="CQ43" s="1">
        <v>1100</v>
      </c>
      <c r="CR43" s="5">
        <f t="shared" si="27"/>
        <v>9.090909090909092</v>
      </c>
      <c r="CS43" s="8">
        <v>2.848</v>
      </c>
      <c r="CT43" s="8"/>
      <c r="CU43" s="1">
        <v>22.515</v>
      </c>
      <c r="CV43" s="1">
        <f t="shared" si="39"/>
        <v>0.05507439484787919</v>
      </c>
      <c r="CW43" s="1">
        <v>0.424877</v>
      </c>
      <c r="DG43" s="43">
        <v>93.8967</v>
      </c>
      <c r="DH43" s="43">
        <f t="shared" si="30"/>
        <v>106.50001544250225</v>
      </c>
      <c r="DI43" s="43">
        <v>13.9806</v>
      </c>
      <c r="DJ43" s="43">
        <f t="shared" si="31"/>
        <v>0.011848561224146067</v>
      </c>
      <c r="DY43" s="1">
        <v>2.84</v>
      </c>
      <c r="DZ43" s="1">
        <f t="shared" si="40"/>
        <v>0.00028399999999999996</v>
      </c>
      <c r="EA43" s="30">
        <v>1.21E-06</v>
      </c>
      <c r="EB43" s="30"/>
      <c r="EC43" s="43">
        <v>1024.17</v>
      </c>
      <c r="ED43" s="9">
        <f t="shared" si="35"/>
        <v>9.764004022769658</v>
      </c>
      <c r="EE43" s="43">
        <v>0.587886</v>
      </c>
      <c r="EF43" s="36"/>
      <c r="EG43" s="12">
        <v>236</v>
      </c>
      <c r="EH43" s="8">
        <v>42.3728813559322</v>
      </c>
      <c r="EI43" s="30">
        <v>0.048746</v>
      </c>
    </row>
    <row r="44" spans="1:139" ht="15">
      <c r="A44" s="20">
        <v>930</v>
      </c>
      <c r="B44" s="26">
        <f t="shared" si="0"/>
        <v>10.75268817204301</v>
      </c>
      <c r="C44" s="21">
        <v>0.17</v>
      </c>
      <c r="I44" s="20">
        <v>720</v>
      </c>
      <c r="J44" s="21">
        <f t="shared" si="2"/>
        <v>13.88888888888889</v>
      </c>
      <c r="K44" s="21">
        <v>0.08</v>
      </c>
      <c r="M44" s="20">
        <v>1080</v>
      </c>
      <c r="N44" s="38">
        <f t="shared" si="3"/>
        <v>1.08</v>
      </c>
      <c r="O44" s="39">
        <v>6.000000000000001E-08</v>
      </c>
      <c r="AX44" s="26">
        <v>0.22</v>
      </c>
      <c r="AY44" s="26">
        <v>0.905</v>
      </c>
      <c r="AZ44" s="41">
        <f t="shared" si="18"/>
        <v>1.5284524486226228</v>
      </c>
      <c r="BA44" s="28">
        <f t="shared" si="19"/>
        <v>0.043681973212446275</v>
      </c>
      <c r="BB44" s="29">
        <f t="shared" si="41"/>
        <v>1.0602147252625069E-07</v>
      </c>
      <c r="BC44" s="20"/>
      <c r="BD44" s="20"/>
      <c r="BE44" s="20"/>
      <c r="BF44" s="20"/>
      <c r="BJ44" s="1">
        <v>552</v>
      </c>
      <c r="BK44" s="9">
        <f t="shared" si="24"/>
        <v>18.115942028985508</v>
      </c>
      <c r="BL44" s="9">
        <v>0.085</v>
      </c>
      <c r="BN44" s="43">
        <v>0.161295</v>
      </c>
      <c r="BO44" s="43">
        <v>0.00010525</v>
      </c>
      <c r="BQ44" s="9">
        <v>1086.37</v>
      </c>
      <c r="BR44" s="9">
        <f t="shared" si="25"/>
        <v>9.204967000193305</v>
      </c>
      <c r="BS44" s="10">
        <v>2.19195</v>
      </c>
      <c r="BX44" s="43">
        <v>15.16</v>
      </c>
      <c r="BY44" s="1">
        <f t="shared" si="36"/>
        <v>0.001516</v>
      </c>
      <c r="BZ44" s="36">
        <v>0.0001179</v>
      </c>
      <c r="CB44" s="9">
        <v>13.25</v>
      </c>
      <c r="CC44" s="5">
        <v>0.118052</v>
      </c>
      <c r="CI44" s="12">
        <v>571</v>
      </c>
      <c r="CJ44" s="5">
        <f t="shared" si="37"/>
        <v>17.513134851138354</v>
      </c>
      <c r="CM44" s="12">
        <v>1230</v>
      </c>
      <c r="CN44" s="5">
        <f t="shared" si="38"/>
        <v>8.130081300813009</v>
      </c>
      <c r="CO44" s="1">
        <v>0.6</v>
      </c>
      <c r="CQ44" s="1">
        <v>1110</v>
      </c>
      <c r="CR44" s="5">
        <f t="shared" si="27"/>
        <v>9.00900900900901</v>
      </c>
      <c r="CS44" s="1">
        <v>2.602</v>
      </c>
      <c r="CU44" s="1">
        <v>23.3455</v>
      </c>
      <c r="CV44" s="1">
        <f t="shared" si="39"/>
        <v>0.0531151613801375</v>
      </c>
      <c r="CW44" s="1">
        <v>0.385222</v>
      </c>
      <c r="DG44" s="43">
        <v>95.7746</v>
      </c>
      <c r="DH44" s="43">
        <f t="shared" si="30"/>
        <v>104.4118169117908</v>
      </c>
      <c r="DI44" s="43">
        <v>14.7573</v>
      </c>
      <c r="DJ44" s="43">
        <f t="shared" si="31"/>
        <v>0.012261587319028358</v>
      </c>
      <c r="DY44" s="1">
        <v>2.906</v>
      </c>
      <c r="DZ44" s="1">
        <f t="shared" si="40"/>
        <v>0.0002906</v>
      </c>
      <c r="EA44" s="30">
        <v>1.32E-06</v>
      </c>
      <c r="EB44" s="30"/>
      <c r="EC44" s="43">
        <v>1018.49</v>
      </c>
      <c r="ED44" s="9">
        <f t="shared" si="35"/>
        <v>9.818456734970397</v>
      </c>
      <c r="EE44" s="43">
        <v>0.389459</v>
      </c>
      <c r="EF44" s="36"/>
      <c r="EG44" s="12">
        <v>237</v>
      </c>
      <c r="EH44" s="8">
        <v>42.19409282700422</v>
      </c>
      <c r="EI44" s="30">
        <v>0.049475</v>
      </c>
    </row>
    <row r="45" spans="1:139" ht="15">
      <c r="A45" s="20">
        <v>900</v>
      </c>
      <c r="B45" s="26">
        <f t="shared" si="0"/>
        <v>11.11111111111111</v>
      </c>
      <c r="C45" s="21">
        <v>0.16</v>
      </c>
      <c r="I45" s="20">
        <v>700</v>
      </c>
      <c r="J45" s="21">
        <f t="shared" si="2"/>
        <v>14.285714285714286</v>
      </c>
      <c r="K45" s="21">
        <v>0.08</v>
      </c>
      <c r="M45" s="20">
        <v>1120</v>
      </c>
      <c r="N45" s="38">
        <f t="shared" si="3"/>
        <v>1.12</v>
      </c>
      <c r="O45" s="39">
        <v>6.000000000000001E-08</v>
      </c>
      <c r="AX45" s="26">
        <v>0.2249</v>
      </c>
      <c r="AY45" s="26">
        <v>0.903</v>
      </c>
      <c r="AZ45" s="41">
        <f t="shared" si="18"/>
        <v>1.5242428916314246</v>
      </c>
      <c r="BA45" s="28">
        <f t="shared" si="19"/>
        <v>0.04313231984246674</v>
      </c>
      <c r="BB45" s="29">
        <f t="shared" si="41"/>
        <v>1.3735989590132622E-07</v>
      </c>
      <c r="BC45" s="20"/>
      <c r="BD45" s="20"/>
      <c r="BE45" s="20"/>
      <c r="BF45" s="20"/>
      <c r="BJ45" s="1">
        <v>529</v>
      </c>
      <c r="BK45" s="9">
        <f t="shared" si="24"/>
        <v>18.90359168241966</v>
      </c>
      <c r="BL45" s="9">
        <v>0.2</v>
      </c>
      <c r="BN45" s="9">
        <v>4.271</v>
      </c>
      <c r="BO45" s="33">
        <v>0.000146624</v>
      </c>
      <c r="BQ45" s="9">
        <v>1095.88</v>
      </c>
      <c r="BR45" s="9">
        <f t="shared" si="25"/>
        <v>9.125086688323538</v>
      </c>
      <c r="BS45" s="10">
        <v>2.48916</v>
      </c>
      <c r="BV45" s="30"/>
      <c r="BX45" s="43">
        <v>15.54</v>
      </c>
      <c r="BY45" s="1">
        <f t="shared" si="36"/>
        <v>0.0015539999999999998</v>
      </c>
      <c r="BZ45" s="36">
        <v>0.0001289</v>
      </c>
      <c r="CB45" s="9">
        <v>13.4331</v>
      </c>
      <c r="CC45" s="5">
        <v>0.101393</v>
      </c>
      <c r="CI45" s="12">
        <v>580</v>
      </c>
      <c r="CJ45" s="5">
        <f t="shared" si="37"/>
        <v>17.241379310344826</v>
      </c>
      <c r="CK45" s="1">
        <v>0.11</v>
      </c>
      <c r="CM45" s="12">
        <v>1240</v>
      </c>
      <c r="CN45" s="5">
        <f t="shared" si="38"/>
        <v>8.064516129032258</v>
      </c>
      <c r="CO45" s="1">
        <v>0.48</v>
      </c>
      <c r="CQ45" s="1">
        <v>1120</v>
      </c>
      <c r="CR45" s="5">
        <f t="shared" si="27"/>
        <v>8.928571428571429</v>
      </c>
      <c r="CS45" s="8">
        <v>2.189</v>
      </c>
      <c r="CT45" s="8"/>
      <c r="CU45" s="1">
        <v>24.3605</v>
      </c>
      <c r="CV45" s="1">
        <f t="shared" si="39"/>
        <v>0.05090207508056075</v>
      </c>
      <c r="CW45" s="1">
        <v>0.334236</v>
      </c>
      <c r="DG45" s="43">
        <v>97.6526</v>
      </c>
      <c r="DH45" s="43">
        <f t="shared" si="30"/>
        <v>102.4038274454546</v>
      </c>
      <c r="DI45" s="43">
        <v>15.301</v>
      </c>
      <c r="DJ45" s="43">
        <f t="shared" si="31"/>
        <v>0.012468842530813776</v>
      </c>
      <c r="DY45" s="1">
        <v>2.974</v>
      </c>
      <c r="DZ45" s="1">
        <f t="shared" si="40"/>
        <v>0.0002974</v>
      </c>
      <c r="EA45" s="30">
        <v>1.44E-06</v>
      </c>
      <c r="EB45" s="30"/>
      <c r="EC45" s="43">
        <v>1007.55</v>
      </c>
      <c r="ED45" s="9">
        <f t="shared" si="35"/>
        <v>9.925065753560617</v>
      </c>
      <c r="EE45" s="43">
        <v>0.204527</v>
      </c>
      <c r="EF45" s="36"/>
      <c r="EG45" s="12">
        <v>238</v>
      </c>
      <c r="EH45" s="8">
        <v>42.016806722689076</v>
      </c>
      <c r="EI45" s="30">
        <v>0.05021</v>
      </c>
    </row>
    <row r="46" spans="9:139" ht="15">
      <c r="I46" s="20">
        <v>680</v>
      </c>
      <c r="J46" s="21">
        <f t="shared" si="2"/>
        <v>14.705882352941176</v>
      </c>
      <c r="K46" s="21">
        <v>0.08</v>
      </c>
      <c r="M46" s="20">
        <v>1160</v>
      </c>
      <c r="N46" s="38">
        <f t="shared" si="3"/>
        <v>1.16</v>
      </c>
      <c r="O46" s="39">
        <v>4E-08</v>
      </c>
      <c r="AX46" s="26">
        <v>0.23</v>
      </c>
      <c r="AY46" s="26">
        <v>0.912</v>
      </c>
      <c r="AZ46" s="41">
        <f t="shared" si="18"/>
        <v>1.520237459496968</v>
      </c>
      <c r="BA46" s="28">
        <f t="shared" si="19"/>
        <v>0.04261086157694521</v>
      </c>
      <c r="BB46" s="29">
        <f t="shared" si="41"/>
        <v>6.11645948385023E-08</v>
      </c>
      <c r="BJ46" s="1">
        <v>500</v>
      </c>
      <c r="BK46" s="9">
        <f t="shared" si="24"/>
        <v>20</v>
      </c>
      <c r="BL46" s="9">
        <v>0.751</v>
      </c>
      <c r="BN46" s="9">
        <v>4.39944</v>
      </c>
      <c r="BO46" s="33">
        <v>0.000244237</v>
      </c>
      <c r="BQ46" s="9">
        <v>1112.52</v>
      </c>
      <c r="BR46" s="9">
        <f t="shared" si="25"/>
        <v>8.988602452090749</v>
      </c>
      <c r="BS46" s="10">
        <v>2.58204</v>
      </c>
      <c r="BV46" s="30"/>
      <c r="BX46" s="43">
        <v>15.92</v>
      </c>
      <c r="BY46" s="1">
        <f t="shared" si="36"/>
        <v>0.001592</v>
      </c>
      <c r="BZ46" s="36">
        <v>0.0001407</v>
      </c>
      <c r="CB46" s="9">
        <v>13.9978</v>
      </c>
      <c r="CC46" s="5">
        <v>0.0858883</v>
      </c>
      <c r="CI46" s="12">
        <v>588</v>
      </c>
      <c r="CJ46" s="5">
        <f t="shared" si="37"/>
        <v>17.006802721088434</v>
      </c>
      <c r="CM46" s="12">
        <v>1250</v>
      </c>
      <c r="CN46" s="5">
        <f t="shared" si="38"/>
        <v>8</v>
      </c>
      <c r="CO46" s="1">
        <v>0.34</v>
      </c>
      <c r="CQ46" s="1">
        <v>1130</v>
      </c>
      <c r="CR46" s="5">
        <f t="shared" si="27"/>
        <v>8.849557522123893</v>
      </c>
      <c r="CS46" s="1">
        <v>1.85</v>
      </c>
      <c r="CU46" s="1">
        <v>25.5601</v>
      </c>
      <c r="CV46" s="1">
        <f t="shared" si="39"/>
        <v>0.048513112233520214</v>
      </c>
      <c r="CW46" s="1">
        <v>0.294581</v>
      </c>
      <c r="DG46" s="43">
        <v>99.5305</v>
      </c>
      <c r="DH46" s="43">
        <f t="shared" si="30"/>
        <v>100.47171470051894</v>
      </c>
      <c r="DI46" s="43">
        <v>15.8447</v>
      </c>
      <c r="DJ46" s="43">
        <f t="shared" si="31"/>
        <v>0.012668289252079282</v>
      </c>
      <c r="DY46" s="1">
        <v>3.043</v>
      </c>
      <c r="DZ46" s="1">
        <f t="shared" si="40"/>
        <v>0.0003043</v>
      </c>
      <c r="EA46" s="30">
        <v>1.58E-06</v>
      </c>
      <c r="EB46" s="30"/>
      <c r="EC46" s="43">
        <v>988.646</v>
      </c>
      <c r="ED46" s="9">
        <f t="shared" si="35"/>
        <v>10.11484393807288</v>
      </c>
      <c r="EE46" s="43">
        <v>0.0199687</v>
      </c>
      <c r="EF46" s="36"/>
      <c r="EG46" s="12">
        <v>239</v>
      </c>
      <c r="EH46" s="8">
        <v>41.84100418410041</v>
      </c>
      <c r="EI46" s="30">
        <v>0.050953</v>
      </c>
    </row>
    <row r="47" spans="9:139" ht="15">
      <c r="I47" s="20">
        <v>660</v>
      </c>
      <c r="J47" s="21">
        <f t="shared" si="2"/>
        <v>15.151515151515152</v>
      </c>
      <c r="K47" s="21">
        <v>0.08</v>
      </c>
      <c r="M47" s="20">
        <v>1200</v>
      </c>
      <c r="N47" s="38">
        <f t="shared" si="3"/>
        <v>1.2</v>
      </c>
      <c r="O47" s="39">
        <v>4E-08</v>
      </c>
      <c r="AX47" s="26">
        <v>0.235</v>
      </c>
      <c r="AY47" s="26">
        <v>0.912</v>
      </c>
      <c r="AZ47" s="41">
        <f t="shared" si="18"/>
        <v>1.5166387302999549</v>
      </c>
      <c r="BA47" s="28">
        <f t="shared" si="19"/>
        <v>0.042143652156364036</v>
      </c>
      <c r="BB47" s="29">
        <f t="shared" si="41"/>
        <v>7.105042723575344E-08</v>
      </c>
      <c r="BJ47" s="1">
        <v>481</v>
      </c>
      <c r="BK47" s="9">
        <f t="shared" si="24"/>
        <v>20.79002079002079</v>
      </c>
      <c r="BL47" s="9">
        <v>1.71</v>
      </c>
      <c r="BN47" s="9">
        <v>4.7377</v>
      </c>
      <c r="BO47" s="33">
        <v>0.000369715</v>
      </c>
      <c r="BQ47" s="9">
        <v>1124.41</v>
      </c>
      <c r="BR47" s="9">
        <f t="shared" si="25"/>
        <v>8.893553063384351</v>
      </c>
      <c r="BS47" s="10">
        <v>2.34056</v>
      </c>
      <c r="BV47" s="30"/>
      <c r="BX47" s="43">
        <v>16.31</v>
      </c>
      <c r="BY47" s="1">
        <f t="shared" si="36"/>
        <v>0.0016309999999999999</v>
      </c>
      <c r="BZ47" s="36">
        <v>0.0001535</v>
      </c>
      <c r="CB47" s="9">
        <v>15.1995</v>
      </c>
      <c r="CC47" s="5">
        <v>0.1</v>
      </c>
      <c r="CI47" s="12">
        <v>590</v>
      </c>
      <c r="CJ47" s="5">
        <f t="shared" si="37"/>
        <v>16.949152542372882</v>
      </c>
      <c r="CK47" s="1">
        <v>0.1</v>
      </c>
      <c r="CM47" s="12">
        <v>1260</v>
      </c>
      <c r="CN47" s="5">
        <f t="shared" si="38"/>
        <v>7.936507936507937</v>
      </c>
      <c r="CO47" s="1">
        <v>0.17</v>
      </c>
      <c r="CQ47" s="1">
        <v>1140</v>
      </c>
      <c r="CR47" s="5">
        <f t="shared" si="27"/>
        <v>8.771929824561404</v>
      </c>
      <c r="CS47" s="8">
        <v>1.647</v>
      </c>
      <c r="CT47" s="8"/>
      <c r="CU47" s="1">
        <v>26.6674</v>
      </c>
      <c r="CV47" s="1">
        <f t="shared" si="39"/>
        <v>0.046498721285164656</v>
      </c>
      <c r="CW47" s="1">
        <v>0.254926</v>
      </c>
      <c r="DG47" s="43">
        <v>101.408</v>
      </c>
      <c r="DH47" s="43">
        <f t="shared" si="30"/>
        <v>98.61154938466393</v>
      </c>
      <c r="DI47" s="43">
        <v>16.466</v>
      </c>
      <c r="DJ47" s="43">
        <f t="shared" si="31"/>
        <v>0.012921294636276965</v>
      </c>
      <c r="DY47" s="1">
        <v>3.114</v>
      </c>
      <c r="DZ47" s="1">
        <f t="shared" si="40"/>
        <v>0.0003114</v>
      </c>
      <c r="EA47" s="30">
        <v>1.72E-06</v>
      </c>
      <c r="EB47" s="30"/>
      <c r="EC47" s="43">
        <v>964.596</v>
      </c>
      <c r="ED47" s="9">
        <f t="shared" si="35"/>
        <v>10.367034489050338</v>
      </c>
      <c r="EE47" s="43"/>
      <c r="EF47" s="36"/>
      <c r="EG47" s="12">
        <v>240</v>
      </c>
      <c r="EH47" s="8">
        <v>41.666666666666664</v>
      </c>
      <c r="EI47" s="30">
        <v>0.051703</v>
      </c>
    </row>
    <row r="48" spans="9:139" ht="15">
      <c r="I48" s="20">
        <v>640</v>
      </c>
      <c r="J48" s="21">
        <f t="shared" si="2"/>
        <v>15.625</v>
      </c>
      <c r="K48" s="34">
        <v>0.1</v>
      </c>
      <c r="M48" s="20">
        <v>1240</v>
      </c>
      <c r="N48" s="38">
        <f t="shared" si="3"/>
        <v>1.24</v>
      </c>
      <c r="O48" s="39">
        <v>4E-08</v>
      </c>
      <c r="AX48" s="26">
        <v>0.24</v>
      </c>
      <c r="AY48" s="26">
        <v>0.908</v>
      </c>
      <c r="AZ48" s="41">
        <f t="shared" si="18"/>
        <v>1.5133276060153986</v>
      </c>
      <c r="BA48" s="28">
        <f t="shared" si="19"/>
        <v>0.041714883808947195</v>
      </c>
      <c r="BB48" s="29">
        <f t="shared" si="41"/>
        <v>1.2159430973978966E-07</v>
      </c>
      <c r="BJ48" s="1">
        <v>465</v>
      </c>
      <c r="BK48" s="9">
        <f t="shared" si="24"/>
        <v>21.50537634408602</v>
      </c>
      <c r="BL48" s="9">
        <v>2.31</v>
      </c>
      <c r="BN48" s="9">
        <v>4.7377</v>
      </c>
      <c r="BO48" s="33">
        <v>0.000635805</v>
      </c>
      <c r="BQ48" s="9">
        <v>1129.16</v>
      </c>
      <c r="BR48" s="9">
        <f t="shared" si="25"/>
        <v>8.856140848064047</v>
      </c>
      <c r="BS48" s="10">
        <v>2.02477</v>
      </c>
      <c r="BV48" s="30"/>
      <c r="BX48" s="43">
        <v>16.71</v>
      </c>
      <c r="BY48" s="1">
        <f t="shared" si="36"/>
        <v>0.0016710000000000002</v>
      </c>
      <c r="BZ48" s="36">
        <v>0.0001671</v>
      </c>
      <c r="CB48" s="9">
        <v>16.0573</v>
      </c>
      <c r="CC48" s="5">
        <v>0.118052</v>
      </c>
      <c r="CI48" s="12">
        <v>600</v>
      </c>
      <c r="CJ48" s="5">
        <f t="shared" si="37"/>
        <v>16.666666666666668</v>
      </c>
      <c r="CK48" s="1">
        <v>0.1</v>
      </c>
      <c r="CM48" s="12">
        <v>1270</v>
      </c>
      <c r="CN48" s="5">
        <f t="shared" si="38"/>
        <v>7.874015748031496</v>
      </c>
      <c r="CO48" s="1">
        <v>0.08</v>
      </c>
      <c r="CQ48" s="1">
        <v>1150</v>
      </c>
      <c r="CR48" s="5">
        <f t="shared" si="27"/>
        <v>8.695652173913043</v>
      </c>
      <c r="CS48" s="8">
        <v>1.501</v>
      </c>
      <c r="CT48" s="8"/>
      <c r="CU48" s="1">
        <v>27.9592</v>
      </c>
      <c r="CV48" s="1">
        <f t="shared" si="39"/>
        <v>0.04435033906549544</v>
      </c>
      <c r="CW48" s="1">
        <v>0.215271</v>
      </c>
      <c r="DG48" s="43">
        <v>103.662</v>
      </c>
      <c r="DH48" s="43">
        <f t="shared" si="30"/>
        <v>96.4673650903899</v>
      </c>
      <c r="DI48" s="43">
        <v>17.0097</v>
      </c>
      <c r="DJ48" s="43">
        <f t="shared" si="31"/>
        <v>0.013057715631138757</v>
      </c>
      <c r="DY48" s="1">
        <v>3.187</v>
      </c>
      <c r="DZ48" s="1">
        <f t="shared" si="40"/>
        <v>0.0003187</v>
      </c>
      <c r="EA48" s="30">
        <v>1.88E-06</v>
      </c>
      <c r="EB48" s="30"/>
      <c r="EC48" s="43">
        <v>940.796</v>
      </c>
      <c r="ED48" s="9">
        <f t="shared" si="35"/>
        <v>10.629296893269103</v>
      </c>
      <c r="EE48" s="43"/>
      <c r="EF48" s="36"/>
      <c r="EG48" s="12">
        <v>241</v>
      </c>
      <c r="EH48" s="8">
        <v>41.49377593360996</v>
      </c>
      <c r="EI48" s="30">
        <v>0.05246</v>
      </c>
    </row>
    <row r="49" spans="9:139" ht="15">
      <c r="I49" s="20">
        <v>620</v>
      </c>
      <c r="J49" s="21">
        <f t="shared" si="2"/>
        <v>16.129032258064516</v>
      </c>
      <c r="K49" s="34">
        <v>0.13</v>
      </c>
      <c r="M49" s="20">
        <v>1280</v>
      </c>
      <c r="N49" s="38">
        <f t="shared" si="3"/>
        <v>1.28</v>
      </c>
      <c r="O49" s="39">
        <v>4E-08</v>
      </c>
      <c r="AX49" s="26">
        <v>0.2453</v>
      </c>
      <c r="AY49" s="26">
        <v>0.921</v>
      </c>
      <c r="AZ49" s="41">
        <f t="shared" si="18"/>
        <v>1.510096651291418</v>
      </c>
      <c r="BA49" s="28">
        <f t="shared" si="19"/>
        <v>0.04129752799902908</v>
      </c>
      <c r="BB49" s="29">
        <f t="shared" si="41"/>
        <v>-3.307311563231036E-09</v>
      </c>
      <c r="BJ49" s="1">
        <v>455</v>
      </c>
      <c r="BK49" s="9">
        <f t="shared" si="24"/>
        <v>21.978021978021978</v>
      </c>
      <c r="BL49" s="9">
        <v>2.1</v>
      </c>
      <c r="BN49" s="9">
        <v>4.80841</v>
      </c>
      <c r="BO49" s="33">
        <v>0.00120319</v>
      </c>
      <c r="BQ49" s="9">
        <v>1141.05</v>
      </c>
      <c r="BR49" s="9">
        <f t="shared" si="25"/>
        <v>8.76385785022567</v>
      </c>
      <c r="BS49" s="10">
        <v>1.70898</v>
      </c>
      <c r="BV49" s="30"/>
      <c r="BX49" s="43">
        <v>17.1</v>
      </c>
      <c r="BY49" s="1">
        <f t="shared" si="36"/>
        <v>0.0017100000000000001</v>
      </c>
      <c r="BZ49" s="36">
        <v>0.0001813</v>
      </c>
      <c r="CB49" s="9">
        <v>16.5043</v>
      </c>
      <c r="CC49" s="5">
        <v>0.145265</v>
      </c>
      <c r="CI49" s="12">
        <v>606</v>
      </c>
      <c r="CJ49" s="5">
        <f t="shared" si="37"/>
        <v>16.501650165016503</v>
      </c>
      <c r="CM49" s="12">
        <v>1280</v>
      </c>
      <c r="CN49" s="5">
        <f t="shared" si="38"/>
        <v>7.8125</v>
      </c>
      <c r="CO49" s="1">
        <v>0.06</v>
      </c>
      <c r="CQ49" s="1">
        <v>1160</v>
      </c>
      <c r="CR49" s="5">
        <f t="shared" si="27"/>
        <v>8.620689655172413</v>
      </c>
      <c r="CS49" s="8">
        <v>1.387</v>
      </c>
      <c r="CT49" s="8"/>
      <c r="CU49" s="1">
        <v>29.4356</v>
      </c>
      <c r="CV49" s="1">
        <f t="shared" si="39"/>
        <v>0.04212586120208183</v>
      </c>
      <c r="CW49" s="1">
        <v>0.181281</v>
      </c>
      <c r="DG49" s="43">
        <v>105.54</v>
      </c>
      <c r="DH49" s="43">
        <f t="shared" si="30"/>
        <v>94.75080538184574</v>
      </c>
      <c r="DI49" s="43">
        <v>17.2427</v>
      </c>
      <c r="DJ49" s="43">
        <f t="shared" si="31"/>
        <v>0.01300104669912177</v>
      </c>
      <c r="DY49" s="1">
        <v>3.261</v>
      </c>
      <c r="DZ49" s="1">
        <f t="shared" si="40"/>
        <v>0.0003261</v>
      </c>
      <c r="EA49" s="30">
        <v>2.05E-06</v>
      </c>
      <c r="EB49" s="30"/>
      <c r="EC49" s="43">
        <v>919.746</v>
      </c>
      <c r="ED49" s="9">
        <f t="shared" si="35"/>
        <v>10.872566991321518</v>
      </c>
      <c r="EE49" s="43">
        <v>0.0232132</v>
      </c>
      <c r="EF49" s="36"/>
      <c r="EG49" s="12">
        <v>242</v>
      </c>
      <c r="EH49" s="8">
        <v>41.32231404958678</v>
      </c>
      <c r="EI49" s="30">
        <v>0.053225</v>
      </c>
    </row>
    <row r="50" spans="9:139" ht="15">
      <c r="I50" s="20">
        <v>600</v>
      </c>
      <c r="J50" s="21">
        <f t="shared" si="2"/>
        <v>16.666666666666668</v>
      </c>
      <c r="K50" s="34">
        <v>0.14</v>
      </c>
      <c r="M50" s="20">
        <v>1320</v>
      </c>
      <c r="N50" s="38">
        <f t="shared" si="3"/>
        <v>1.32</v>
      </c>
      <c r="O50" s="39">
        <v>6.000000000000001E-08</v>
      </c>
      <c r="AX50" s="26">
        <v>0.25</v>
      </c>
      <c r="AY50" s="26">
        <v>0.918</v>
      </c>
      <c r="AZ50" s="41">
        <f t="shared" si="18"/>
        <v>1.5074460067840043</v>
      </c>
      <c r="BA50" s="28">
        <f t="shared" si="19"/>
        <v>0.04095590231199072</v>
      </c>
      <c r="BB50" s="29">
        <f t="shared" si="41"/>
        <v>3.49928637970933E-08</v>
      </c>
      <c r="BJ50" s="1">
        <v>450</v>
      </c>
      <c r="BK50" s="9">
        <f t="shared" si="24"/>
        <v>22.22222222222222</v>
      </c>
      <c r="BL50" s="9">
        <v>1.83</v>
      </c>
      <c r="BN50" s="9">
        <v>4.95301</v>
      </c>
      <c r="BO50" s="33">
        <v>0.00206914</v>
      </c>
      <c r="BQ50" s="9">
        <v>1148.18</v>
      </c>
      <c r="BR50" s="9">
        <f t="shared" si="25"/>
        <v>8.709435802748699</v>
      </c>
      <c r="BS50" s="10">
        <v>1.37461</v>
      </c>
      <c r="BV50" s="30"/>
      <c r="BX50" s="43">
        <v>17.54</v>
      </c>
      <c r="BY50" s="1">
        <f t="shared" si="36"/>
        <v>0.001754</v>
      </c>
      <c r="BZ50" s="36">
        <v>0.0001981</v>
      </c>
      <c r="CB50" s="9">
        <v>17.1981</v>
      </c>
      <c r="CC50" s="5">
        <v>0.183766</v>
      </c>
      <c r="CI50" s="12">
        <v>610</v>
      </c>
      <c r="CJ50" s="5">
        <f t="shared" si="37"/>
        <v>16.39344262295082</v>
      </c>
      <c r="CK50" s="1">
        <v>0.09</v>
      </c>
      <c r="CM50" s="12">
        <v>1290</v>
      </c>
      <c r="CN50" s="5">
        <f t="shared" si="38"/>
        <v>7.751937984496124</v>
      </c>
      <c r="CO50" s="1">
        <v>0.04</v>
      </c>
      <c r="CQ50" s="1">
        <v>1170</v>
      </c>
      <c r="CR50" s="5">
        <f t="shared" si="27"/>
        <v>8.547008547008547</v>
      </c>
      <c r="CS50" s="8">
        <v>1.279</v>
      </c>
      <c r="CT50" s="8"/>
      <c r="CU50" s="1">
        <v>31.0043</v>
      </c>
      <c r="CV50" s="1">
        <f t="shared" si="39"/>
        <v>0.03999445238241147</v>
      </c>
      <c r="CW50" s="1">
        <v>0.158621</v>
      </c>
      <c r="DG50" s="43">
        <v>107.418</v>
      </c>
      <c r="DH50" s="43">
        <f t="shared" si="30"/>
        <v>93.09426725502243</v>
      </c>
      <c r="DI50" s="43">
        <v>17.7087</v>
      </c>
      <c r="DJ50" s="43">
        <f t="shared" si="31"/>
        <v>0.013118970473903103</v>
      </c>
      <c r="DY50" s="1">
        <v>3.337</v>
      </c>
      <c r="DZ50" s="1">
        <f t="shared" si="40"/>
        <v>0.00033370000000000003</v>
      </c>
      <c r="EA50" s="30">
        <v>2.24E-06</v>
      </c>
      <c r="EB50" s="30"/>
      <c r="EC50" s="43">
        <v>898.571</v>
      </c>
      <c r="ED50" s="9">
        <f t="shared" si="35"/>
        <v>11.128781142502929</v>
      </c>
      <c r="EE50" s="43">
        <v>0.0374567</v>
      </c>
      <c r="EF50" s="36"/>
      <c r="EG50" s="12">
        <v>243</v>
      </c>
      <c r="EH50" s="8">
        <v>41.1522633744856</v>
      </c>
      <c r="EI50" s="30">
        <v>0.053996</v>
      </c>
    </row>
    <row r="51" spans="9:139" ht="15">
      <c r="I51" s="20">
        <v>580</v>
      </c>
      <c r="J51" s="21">
        <f t="shared" si="2"/>
        <v>17.24137931034483</v>
      </c>
      <c r="K51" s="34">
        <v>0.19</v>
      </c>
      <c r="M51" s="20">
        <v>1360</v>
      </c>
      <c r="N51" s="38">
        <f t="shared" si="3"/>
        <v>1.36</v>
      </c>
      <c r="O51" s="39">
        <v>1.2000000000000002E-07</v>
      </c>
      <c r="AX51" s="26">
        <v>0.255</v>
      </c>
      <c r="AY51" s="26">
        <v>0.928</v>
      </c>
      <c r="AZ51" s="41">
        <f t="shared" si="18"/>
        <v>1.5048247834118764</v>
      </c>
      <c r="BA51" s="28">
        <f t="shared" si="19"/>
        <v>0.040618757259281366</v>
      </c>
      <c r="BB51" s="29">
        <f t="shared" si="41"/>
        <v>-6.502416405934153E-08</v>
      </c>
      <c r="BJ51" s="1">
        <v>433</v>
      </c>
      <c r="BK51" s="9">
        <f t="shared" si="24"/>
        <v>23.094688221709006</v>
      </c>
      <c r="BL51" s="9">
        <v>0.941</v>
      </c>
      <c r="BN51" s="9">
        <v>4.95301</v>
      </c>
      <c r="BO51" s="33">
        <v>0.00333846</v>
      </c>
      <c r="BQ51" s="9">
        <v>1169.57</v>
      </c>
      <c r="BR51" s="9">
        <f t="shared" si="25"/>
        <v>8.550150910163564</v>
      </c>
      <c r="BS51" s="10">
        <v>1.05882</v>
      </c>
      <c r="BV51" s="30"/>
      <c r="BX51" s="43">
        <v>17.97</v>
      </c>
      <c r="BY51" s="1">
        <f t="shared" si="36"/>
        <v>0.001797</v>
      </c>
      <c r="BZ51" s="36">
        <v>0.0002149</v>
      </c>
      <c r="CB51" s="9">
        <v>17.4358</v>
      </c>
      <c r="CC51" s="5">
        <v>0.238989</v>
      </c>
      <c r="CI51" s="12">
        <v>620</v>
      </c>
      <c r="CJ51" s="5">
        <f t="shared" si="37"/>
        <v>16.129032258064516</v>
      </c>
      <c r="CK51" s="1">
        <v>0.09</v>
      </c>
      <c r="CM51" s="12">
        <v>1300</v>
      </c>
      <c r="CN51" s="5">
        <f t="shared" si="38"/>
        <v>7.6923076923076925</v>
      </c>
      <c r="CO51" s="1">
        <v>0.02</v>
      </c>
      <c r="CQ51" s="1">
        <v>1180</v>
      </c>
      <c r="CR51" s="5">
        <f t="shared" si="27"/>
        <v>8.474576271186441</v>
      </c>
      <c r="CS51" s="8">
        <v>1.169</v>
      </c>
      <c r="CT51" s="8"/>
      <c r="CU51" s="1">
        <v>32.6652</v>
      </c>
      <c r="CV51" s="1">
        <f t="shared" si="39"/>
        <v>0.03796088803987118</v>
      </c>
      <c r="CW51" s="1">
        <v>0.147291</v>
      </c>
      <c r="DG51" s="43">
        <v>109.296</v>
      </c>
      <c r="DH51" s="43">
        <f t="shared" si="30"/>
        <v>91.49465671204801</v>
      </c>
      <c r="DI51" s="43">
        <v>18.7184</v>
      </c>
      <c r="DJ51" s="43">
        <f t="shared" si="31"/>
        <v>0.013628705015605938</v>
      </c>
      <c r="DY51" s="1">
        <v>3.415</v>
      </c>
      <c r="DZ51" s="1">
        <f t="shared" si="40"/>
        <v>0.0003415</v>
      </c>
      <c r="EA51" s="30">
        <v>2.44E-06</v>
      </c>
      <c r="EB51" s="30"/>
      <c r="EC51" s="43">
        <v>877.246</v>
      </c>
      <c r="ED51" s="9">
        <f t="shared" si="35"/>
        <v>11.39931102564161</v>
      </c>
      <c r="EE51" s="43"/>
      <c r="EF51" s="36"/>
      <c r="EG51" s="12">
        <v>244</v>
      </c>
      <c r="EH51" s="8">
        <v>40.98360655737705</v>
      </c>
      <c r="EI51" s="30">
        <v>0.054774</v>
      </c>
    </row>
    <row r="52" spans="9:139" ht="15">
      <c r="I52" s="20">
        <v>560</v>
      </c>
      <c r="J52" s="21">
        <f t="shared" si="2"/>
        <v>17.857142857142858</v>
      </c>
      <c r="K52" s="34">
        <v>0.24</v>
      </c>
      <c r="M52" s="20">
        <v>1400</v>
      </c>
      <c r="N52" s="38">
        <f t="shared" si="3"/>
        <v>1.4</v>
      </c>
      <c r="O52" s="39">
        <v>8E-08</v>
      </c>
      <c r="AX52" s="26">
        <v>0.26</v>
      </c>
      <c r="AY52" s="26">
        <v>0.936</v>
      </c>
      <c r="AZ52" s="41">
        <f t="shared" si="18"/>
        <v>1.502388311831451</v>
      </c>
      <c r="BA52" s="28">
        <f t="shared" si="19"/>
        <v>0.040305995125269146</v>
      </c>
      <c r="BB52" s="29">
        <f t="shared" si="41"/>
        <v>-1.467388444686336E-07</v>
      </c>
      <c r="BJ52" s="1">
        <v>415</v>
      </c>
      <c r="BK52" s="9">
        <f t="shared" si="24"/>
        <v>24.096385542168676</v>
      </c>
      <c r="BL52" s="9">
        <v>0.4</v>
      </c>
      <c r="BN52" s="9">
        <v>5.10196</v>
      </c>
      <c r="BO52" s="33">
        <v>0.00538644</v>
      </c>
      <c r="BQ52" s="9">
        <v>1198.1</v>
      </c>
      <c r="BR52" s="9">
        <f t="shared" si="25"/>
        <v>8.346548702111678</v>
      </c>
      <c r="BS52" s="10">
        <v>0.835913</v>
      </c>
      <c r="BV52" s="30"/>
      <c r="BX52" s="43">
        <v>18.39</v>
      </c>
      <c r="BY52" s="1">
        <f t="shared" si="36"/>
        <v>0.0018390000000000001</v>
      </c>
      <c r="BZ52" s="36">
        <v>0.0002326</v>
      </c>
      <c r="CB52" s="9">
        <v>17.921</v>
      </c>
      <c r="CC52" s="5">
        <v>0.302329</v>
      </c>
      <c r="CI52" s="12">
        <v>625</v>
      </c>
      <c r="CJ52" s="5">
        <f t="shared" si="37"/>
        <v>16</v>
      </c>
      <c r="CK52" s="1">
        <v>0.08</v>
      </c>
      <c r="CM52" s="12">
        <v>1310</v>
      </c>
      <c r="CN52" s="5">
        <f t="shared" si="38"/>
        <v>7.633587786259542</v>
      </c>
      <c r="CQ52" s="1">
        <v>1190</v>
      </c>
      <c r="CR52" s="5">
        <f t="shared" si="27"/>
        <v>8.403361344537815</v>
      </c>
      <c r="CS52" s="8">
        <v>1.057</v>
      </c>
      <c r="CT52" s="8"/>
      <c r="CU52" s="1">
        <v>34.2339</v>
      </c>
      <c r="CV52" s="1">
        <f t="shared" si="39"/>
        <v>0.0362214062668875</v>
      </c>
      <c r="CW52" s="1">
        <v>0.118966</v>
      </c>
      <c r="DG52" s="43">
        <v>111.362</v>
      </c>
      <c r="DH52" s="43">
        <f t="shared" si="30"/>
        <v>89.79723783696413</v>
      </c>
      <c r="DI52" s="43">
        <v>19.7282</v>
      </c>
      <c r="DJ52" s="43">
        <f t="shared" si="31"/>
        <v>0.014097450424316777</v>
      </c>
      <c r="DY52" s="1">
        <v>3.494</v>
      </c>
      <c r="DZ52" s="1">
        <f t="shared" si="40"/>
        <v>0.00034940000000000004</v>
      </c>
      <c r="EA52" s="30">
        <v>2.67E-06</v>
      </c>
      <c r="EB52" s="30"/>
      <c r="EC52" s="43">
        <v>858.796</v>
      </c>
      <c r="ED52" s="9">
        <f t="shared" si="35"/>
        <v>11.64420886916101</v>
      </c>
      <c r="EE52" s="43">
        <v>0.0260834</v>
      </c>
      <c r="EF52" s="36"/>
      <c r="EG52" s="12">
        <v>245</v>
      </c>
      <c r="EH52" s="8">
        <v>40.81632653061225</v>
      </c>
      <c r="EI52" s="30">
        <v>0.05556</v>
      </c>
    </row>
    <row r="53" spans="9:139" ht="15">
      <c r="I53" s="20">
        <v>540</v>
      </c>
      <c r="J53" s="21">
        <f t="shared" si="2"/>
        <v>18.51851851851852</v>
      </c>
      <c r="K53" s="34">
        <v>0.32</v>
      </c>
      <c r="M53" s="20">
        <v>1440</v>
      </c>
      <c r="N53" s="38">
        <f t="shared" si="3"/>
        <v>1.44</v>
      </c>
      <c r="O53" s="39">
        <v>8E-08</v>
      </c>
      <c r="AX53" s="26">
        <v>0.2645</v>
      </c>
      <c r="AY53" s="26">
        <v>0.939</v>
      </c>
      <c r="AZ53" s="41">
        <f t="shared" si="18"/>
        <v>1.5003386387059534</v>
      </c>
      <c r="BA53" s="28">
        <f t="shared" si="19"/>
        <v>0.0400433516233967</v>
      </c>
      <c r="BB53" s="29">
        <f t="shared" si="41"/>
        <v>-1.7678211105116757E-07</v>
      </c>
      <c r="BJ53" s="1">
        <v>400</v>
      </c>
      <c r="BK53" s="9">
        <f t="shared" si="24"/>
        <v>25</v>
      </c>
      <c r="BL53" s="9">
        <v>0.2</v>
      </c>
      <c r="BN53" s="9">
        <v>6.00497</v>
      </c>
      <c r="BO53" s="33">
        <v>0.00652235</v>
      </c>
      <c r="BQ53" s="9">
        <v>1231.38</v>
      </c>
      <c r="BR53" s="9">
        <f t="shared" si="25"/>
        <v>8.120969968653055</v>
      </c>
      <c r="BS53" s="10">
        <v>0.613003</v>
      </c>
      <c r="BV53" s="30"/>
      <c r="BX53" s="43">
        <v>18.84</v>
      </c>
      <c r="BY53" s="1">
        <f t="shared" si="36"/>
        <v>0.001884</v>
      </c>
      <c r="BZ53" s="36">
        <v>0.0002536</v>
      </c>
      <c r="CB53" s="9">
        <v>18.9325</v>
      </c>
      <c r="CC53" s="5">
        <v>0.398658</v>
      </c>
      <c r="CI53" s="12">
        <v>630</v>
      </c>
      <c r="CJ53" s="5">
        <f t="shared" si="37"/>
        <v>15.873015873015873</v>
      </c>
      <c r="CK53" s="1">
        <v>0.08</v>
      </c>
      <c r="CM53" s="12">
        <v>1320</v>
      </c>
      <c r="CN53" s="5">
        <f t="shared" si="38"/>
        <v>7.575757575757576</v>
      </c>
      <c r="CQ53" s="1">
        <v>1200</v>
      </c>
      <c r="CR53" s="5">
        <f t="shared" si="27"/>
        <v>8.333333333333334</v>
      </c>
      <c r="CS53" s="8">
        <v>0.958</v>
      </c>
      <c r="CT53" s="8"/>
      <c r="CU53" s="1">
        <v>35.8026</v>
      </c>
      <c r="CV53" s="1">
        <f t="shared" si="39"/>
        <v>0.03463435616407747</v>
      </c>
      <c r="CW53" s="1">
        <v>0.0906404</v>
      </c>
      <c r="DG53" s="43">
        <v>113.239</v>
      </c>
      <c r="DH53" s="43">
        <f t="shared" si="30"/>
        <v>88.30879820556522</v>
      </c>
      <c r="DI53" s="43">
        <v>20.5049</v>
      </c>
      <c r="DJ53" s="43">
        <f t="shared" si="31"/>
        <v>0.014409594718272876</v>
      </c>
      <c r="DY53" s="1">
        <v>3.576</v>
      </c>
      <c r="DZ53" s="1">
        <f t="shared" si="40"/>
        <v>0.0003576</v>
      </c>
      <c r="EA53" s="30">
        <v>2.91E-06</v>
      </c>
      <c r="EB53" s="30"/>
      <c r="EC53" s="43">
        <v>851.095</v>
      </c>
      <c r="ED53" s="9">
        <f t="shared" si="35"/>
        <v>11.749569672010763</v>
      </c>
      <c r="EE53" s="43">
        <v>0.158909</v>
      </c>
      <c r="EF53" s="36"/>
      <c r="EG53" s="12">
        <v>246</v>
      </c>
      <c r="EH53" s="8">
        <v>40.650406504065046</v>
      </c>
      <c r="EI53" s="30">
        <v>0.056352</v>
      </c>
    </row>
    <row r="54" spans="9:139" ht="15">
      <c r="I54" s="20">
        <v>520</v>
      </c>
      <c r="J54" s="21">
        <f t="shared" si="2"/>
        <v>19.23076923076923</v>
      </c>
      <c r="K54" s="34">
        <v>0.42</v>
      </c>
      <c r="M54" s="20">
        <v>1480</v>
      </c>
      <c r="N54" s="38">
        <f t="shared" si="3"/>
        <v>1.48</v>
      </c>
      <c r="O54" s="39">
        <v>7E-08</v>
      </c>
      <c r="AX54" s="26">
        <v>0.2704</v>
      </c>
      <c r="AY54" s="26">
        <v>0.94</v>
      </c>
      <c r="AZ54" s="41">
        <f t="shared" si="18"/>
        <v>1.4978369993912664</v>
      </c>
      <c r="BA54" s="28">
        <f t="shared" si="19"/>
        <v>0.03972337608760504</v>
      </c>
      <c r="BB54" s="29">
        <f t="shared" si="41"/>
        <v>-1.8518652670068845E-07</v>
      </c>
      <c r="BN54" s="9">
        <v>6.96387</v>
      </c>
      <c r="BO54" s="33">
        <v>0.00869077</v>
      </c>
      <c r="BQ54" s="9">
        <v>1255.15</v>
      </c>
      <c r="BR54" s="9">
        <f t="shared" si="25"/>
        <v>7.967175238019359</v>
      </c>
      <c r="BS54" s="10">
        <v>0.278638</v>
      </c>
      <c r="BV54" s="30"/>
      <c r="BX54" s="43">
        <v>19.31</v>
      </c>
      <c r="BY54" s="1">
        <f t="shared" si="36"/>
        <v>0.0019309999999999998</v>
      </c>
      <c r="BZ54" s="36">
        <v>0.0002771</v>
      </c>
      <c r="CB54" s="9">
        <v>18.9325</v>
      </c>
      <c r="CC54" s="5">
        <v>0.518459</v>
      </c>
      <c r="CI54" s="12">
        <v>640</v>
      </c>
      <c r="CJ54" s="5">
        <f t="shared" si="37"/>
        <v>15.625</v>
      </c>
      <c r="CK54" s="1">
        <v>0.08</v>
      </c>
      <c r="CM54" s="12">
        <v>1330</v>
      </c>
      <c r="CN54" s="5">
        <f t="shared" si="38"/>
        <v>7.518796992481203</v>
      </c>
      <c r="CQ54" s="1">
        <v>1210</v>
      </c>
      <c r="CR54" s="5">
        <f t="shared" si="27"/>
        <v>8.264462809917354</v>
      </c>
      <c r="CS54" s="1">
        <v>0.874</v>
      </c>
      <c r="CU54" s="1">
        <v>37.7403</v>
      </c>
      <c r="CV54" s="1">
        <f t="shared" si="39"/>
        <v>0.03285612462010106</v>
      </c>
      <c r="CW54" s="1">
        <v>0.0793103</v>
      </c>
      <c r="DG54" s="43">
        <v>114.93</v>
      </c>
      <c r="DH54" s="43">
        <f t="shared" si="30"/>
        <v>87.00948403375968</v>
      </c>
      <c r="DI54" s="43">
        <v>20.9709</v>
      </c>
      <c r="DJ54" s="43">
        <f t="shared" si="31"/>
        <v>0.014520240129147429</v>
      </c>
      <c r="DY54" s="1">
        <v>3.659</v>
      </c>
      <c r="DZ54" s="1">
        <f t="shared" si="40"/>
        <v>0.0003659</v>
      </c>
      <c r="EA54" s="30">
        <v>3.17E-06</v>
      </c>
      <c r="EB54" s="30"/>
      <c r="EC54" s="43">
        <v>843.395</v>
      </c>
      <c r="ED54" s="9">
        <f t="shared" si="35"/>
        <v>11.85684050770991</v>
      </c>
      <c r="EE54" s="43">
        <v>0.291734</v>
      </c>
      <c r="EF54" s="36"/>
      <c r="EG54" s="12">
        <v>247</v>
      </c>
      <c r="EH54" s="8">
        <v>40.48582995951417</v>
      </c>
      <c r="EI54" s="30">
        <v>0.057152</v>
      </c>
    </row>
    <row r="55" spans="9:139" ht="15">
      <c r="I55" s="20">
        <v>500</v>
      </c>
      <c r="J55" s="21">
        <f t="shared" si="2"/>
        <v>20</v>
      </c>
      <c r="K55" s="34">
        <v>0.87</v>
      </c>
      <c r="M55" s="20">
        <v>1520</v>
      </c>
      <c r="N55" s="38">
        <f t="shared" si="3"/>
        <v>1.52</v>
      </c>
      <c r="O55" s="39">
        <v>7E-08</v>
      </c>
      <c r="AX55" s="26">
        <v>0.2751</v>
      </c>
      <c r="AY55" s="26">
        <v>0.942</v>
      </c>
      <c r="AZ55" s="41">
        <f t="shared" si="18"/>
        <v>1.495981103934035</v>
      </c>
      <c r="BA55" s="28">
        <f t="shared" si="19"/>
        <v>0.03948641226052647</v>
      </c>
      <c r="BB55" s="29">
        <f t="shared" si="41"/>
        <v>-2.060697332174831E-07</v>
      </c>
      <c r="BN55" s="9">
        <v>7.38902</v>
      </c>
      <c r="BO55" s="33">
        <v>0.01593</v>
      </c>
      <c r="BQ55" s="9">
        <v>1274.17</v>
      </c>
      <c r="BR55" s="9">
        <f t="shared" si="25"/>
        <v>7.848246309362173</v>
      </c>
      <c r="BS55" s="10">
        <v>0.0743034</v>
      </c>
      <c r="BV55" s="30"/>
      <c r="BX55" s="43">
        <v>19.77</v>
      </c>
      <c r="BY55" s="1">
        <f t="shared" si="36"/>
        <v>0.001977</v>
      </c>
      <c r="BZ55" s="36">
        <v>0.0003009</v>
      </c>
      <c r="CB55" s="9">
        <v>19.4594</v>
      </c>
      <c r="CC55" s="5">
        <v>0.665002</v>
      </c>
      <c r="CI55" s="12">
        <v>645</v>
      </c>
      <c r="CJ55" s="5">
        <f t="shared" si="37"/>
        <v>15.503875968992247</v>
      </c>
      <c r="CK55" s="1">
        <v>0.07</v>
      </c>
      <c r="CM55" s="12">
        <v>1340</v>
      </c>
      <c r="CN55" s="5">
        <f t="shared" si="38"/>
        <v>7.462686567164179</v>
      </c>
      <c r="CQ55" s="1">
        <v>1220</v>
      </c>
      <c r="CR55" s="5">
        <f t="shared" si="27"/>
        <v>8.19672131147541</v>
      </c>
      <c r="CS55" s="8">
        <v>0.799</v>
      </c>
      <c r="CT55" s="8"/>
      <c r="CU55" s="1">
        <v>39.4013</v>
      </c>
      <c r="CV55" s="1">
        <f t="shared" si="39"/>
        <v>0.03147104283361209</v>
      </c>
      <c r="CW55" s="1">
        <v>0.0679803</v>
      </c>
      <c r="DG55" s="43">
        <v>116.995</v>
      </c>
      <c r="DH55" s="43">
        <f t="shared" si="30"/>
        <v>85.47373819393991</v>
      </c>
      <c r="DI55" s="43">
        <v>20.8155</v>
      </c>
      <c r="DJ55" s="43">
        <f t="shared" si="31"/>
        <v>0.014158253420784426</v>
      </c>
      <c r="DY55" s="1">
        <v>3.744</v>
      </c>
      <c r="DZ55" s="1">
        <f t="shared" si="40"/>
        <v>0.00037440000000000005</v>
      </c>
      <c r="EA55" s="30">
        <v>3.46E-06</v>
      </c>
      <c r="EB55" s="30"/>
      <c r="EC55" s="43">
        <v>830.395</v>
      </c>
      <c r="ED55" s="9">
        <f t="shared" si="35"/>
        <v>12.042461720024807</v>
      </c>
      <c r="EE55" s="43">
        <v>0.42481</v>
      </c>
      <c r="EF55" s="36"/>
      <c r="EG55" s="12">
        <v>248</v>
      </c>
      <c r="EH55" s="8">
        <v>40.32258064516129</v>
      </c>
      <c r="EI55" s="30">
        <v>0.057959</v>
      </c>
    </row>
    <row r="56" spans="9:139" ht="15">
      <c r="I56" s="20">
        <v>490</v>
      </c>
      <c r="J56" s="21">
        <f t="shared" si="2"/>
        <v>20.408163265306122</v>
      </c>
      <c r="K56" s="34">
        <v>1.39</v>
      </c>
      <c r="M56" s="20">
        <v>1560</v>
      </c>
      <c r="N56" s="38">
        <f t="shared" si="3"/>
        <v>1.56</v>
      </c>
      <c r="O56" s="39">
        <v>5.0000000000000004E-08</v>
      </c>
      <c r="AX56" s="26">
        <v>0.2796</v>
      </c>
      <c r="AY56" s="26">
        <v>0.928</v>
      </c>
      <c r="AZ56" s="41">
        <f t="shared" si="18"/>
        <v>1.4943077763477846</v>
      </c>
      <c r="BA56" s="28">
        <f t="shared" si="19"/>
        <v>0.03927306569960561</v>
      </c>
      <c r="BB56" s="29">
        <f t="shared" si="41"/>
        <v>-4.200273361697029E-08</v>
      </c>
      <c r="BN56" s="9">
        <v>7.4993</v>
      </c>
      <c r="BO56" s="33">
        <v>0.0291994</v>
      </c>
      <c r="BX56" s="43">
        <v>20.26</v>
      </c>
      <c r="BY56" s="1">
        <f t="shared" si="36"/>
        <v>0.002026</v>
      </c>
      <c r="BZ56" s="36">
        <v>0.000327</v>
      </c>
      <c r="CB56" s="9">
        <v>19.7284</v>
      </c>
      <c r="CC56" s="5">
        <v>0.864842</v>
      </c>
      <c r="CI56" s="12">
        <v>650</v>
      </c>
      <c r="CJ56" s="5">
        <f t="shared" si="37"/>
        <v>15.384615384615385</v>
      </c>
      <c r="CK56" s="1">
        <v>0.07</v>
      </c>
      <c r="CM56" s="12">
        <v>1350</v>
      </c>
      <c r="CN56" s="5">
        <f t="shared" si="38"/>
        <v>7.407407407407407</v>
      </c>
      <c r="CQ56" s="1">
        <v>1230</v>
      </c>
      <c r="CR56" s="5">
        <f t="shared" si="27"/>
        <v>8.130081300813009</v>
      </c>
      <c r="CS56" s="8">
        <v>0.709</v>
      </c>
      <c r="CT56" s="8"/>
      <c r="CU56" s="1">
        <v>40.97</v>
      </c>
      <c r="CV56" s="1">
        <f t="shared" si="39"/>
        <v>0.03026604832804491</v>
      </c>
      <c r="CW56" s="1">
        <v>0.0736453</v>
      </c>
      <c r="DG56" s="43">
        <v>119.061</v>
      </c>
      <c r="DH56" s="43">
        <f t="shared" si="30"/>
        <v>83.99055946111656</v>
      </c>
      <c r="DI56" s="43">
        <v>20.6602</v>
      </c>
      <c r="DJ56" s="43">
        <f t="shared" si="31"/>
        <v>0.013808774305890156</v>
      </c>
      <c r="DY56" s="1">
        <v>3.832</v>
      </c>
      <c r="DZ56" s="1">
        <f t="shared" si="40"/>
        <v>0.0003832</v>
      </c>
      <c r="EA56" s="30">
        <v>3.77E-06</v>
      </c>
      <c r="EB56" s="30"/>
      <c r="EC56" s="43">
        <v>806.645</v>
      </c>
      <c r="ED56" s="9">
        <f t="shared" si="35"/>
        <v>12.397027192879147</v>
      </c>
      <c r="EE56" s="43">
        <v>0.478913</v>
      </c>
      <c r="EF56" s="36"/>
      <c r="EG56" s="12">
        <v>249</v>
      </c>
      <c r="EH56" s="8">
        <v>40.16064257028112</v>
      </c>
      <c r="EI56" s="30">
        <v>0.058772</v>
      </c>
    </row>
    <row r="57" spans="9:139" ht="15">
      <c r="I57" s="20">
        <v>480</v>
      </c>
      <c r="J57" s="21">
        <f t="shared" si="2"/>
        <v>20.833333333333332</v>
      </c>
      <c r="K57" s="34">
        <v>2.16</v>
      </c>
      <c r="M57" s="20">
        <v>1600</v>
      </c>
      <c r="N57" s="38">
        <f t="shared" si="3"/>
        <v>1.6</v>
      </c>
      <c r="O57" s="39">
        <v>5.0000000000000004E-08</v>
      </c>
      <c r="AX57" s="26">
        <v>0.285</v>
      </c>
      <c r="AY57" s="26">
        <v>0.929</v>
      </c>
      <c r="AZ57" s="41">
        <f t="shared" si="18"/>
        <v>1.4924222891784287</v>
      </c>
      <c r="BA57" s="28">
        <f t="shared" si="19"/>
        <v>0.03903301987565888</v>
      </c>
      <c r="BB57" s="29">
        <f t="shared" si="41"/>
        <v>-4.942319326661226E-08</v>
      </c>
      <c r="BN57" s="9">
        <v>7.72483</v>
      </c>
      <c r="BO57" s="33">
        <v>0.0608042</v>
      </c>
      <c r="BX57" s="43">
        <v>20.77</v>
      </c>
      <c r="BY57" s="1">
        <f t="shared" si="36"/>
        <v>0.002077</v>
      </c>
      <c r="BZ57" s="36">
        <v>0.000356</v>
      </c>
      <c r="CB57" s="9">
        <v>19.7284</v>
      </c>
      <c r="CC57" s="5">
        <v>1.12474</v>
      </c>
      <c r="CI57" s="12">
        <v>660</v>
      </c>
      <c r="CJ57" s="5">
        <f t="shared" si="37"/>
        <v>15.151515151515152</v>
      </c>
      <c r="CK57" s="1">
        <v>0.07</v>
      </c>
      <c r="CQ57" s="1">
        <v>1240</v>
      </c>
      <c r="CR57" s="5">
        <f t="shared" si="27"/>
        <v>8.064516129032258</v>
      </c>
      <c r="CS57" s="8">
        <v>0.589</v>
      </c>
      <c r="CT57" s="8"/>
      <c r="CU57" s="1">
        <v>42.3541</v>
      </c>
      <c r="CV57" s="1">
        <f t="shared" si="39"/>
        <v>0.029276976727164547</v>
      </c>
      <c r="CW57" s="1">
        <v>0.0679803</v>
      </c>
      <c r="DG57" s="43">
        <v>120.939</v>
      </c>
      <c r="DH57" s="43">
        <f t="shared" si="30"/>
        <v>82.68631293461995</v>
      </c>
      <c r="DI57" s="43">
        <v>21.1262</v>
      </c>
      <c r="DJ57" s="43">
        <f t="shared" si="31"/>
        <v>0.013900971393628192</v>
      </c>
      <c r="DY57" s="1">
        <v>3.921</v>
      </c>
      <c r="DZ57" s="1">
        <f t="shared" si="40"/>
        <v>0.0003921</v>
      </c>
      <c r="EA57" s="30">
        <v>4.11E-06</v>
      </c>
      <c r="EB57" s="30"/>
      <c r="EC57" s="43">
        <v>785.295</v>
      </c>
      <c r="ED57" s="9">
        <f t="shared" si="35"/>
        <v>12.734068089062072</v>
      </c>
      <c r="EE57" s="43">
        <v>0.400441</v>
      </c>
      <c r="EF57" s="36"/>
      <c r="EG57" s="12">
        <v>250</v>
      </c>
      <c r="EH57" s="8">
        <v>40</v>
      </c>
      <c r="EI57" s="30">
        <v>0.059593</v>
      </c>
    </row>
    <row r="58" spans="9:139" ht="15">
      <c r="I58" s="20">
        <v>475</v>
      </c>
      <c r="J58" s="21">
        <f t="shared" si="2"/>
        <v>21.05263157894737</v>
      </c>
      <c r="K58" s="34">
        <v>2.39</v>
      </c>
      <c r="M58" s="20">
        <v>1640</v>
      </c>
      <c r="N58" s="38">
        <f t="shared" si="3"/>
        <v>1.64</v>
      </c>
      <c r="O58" s="39">
        <v>8E-08</v>
      </c>
      <c r="AX58" s="26">
        <v>0.2902</v>
      </c>
      <c r="AY58" s="26">
        <v>0.937</v>
      </c>
      <c r="AZ58" s="41">
        <f t="shared" si="18"/>
        <v>1.490722233525017</v>
      </c>
      <c r="BA58" s="28">
        <f t="shared" si="19"/>
        <v>0.038816902402245695</v>
      </c>
      <c r="BB58" s="29">
        <f t="shared" si="41"/>
        <v>-1.4221040452787473E-07</v>
      </c>
      <c r="BN58" s="9">
        <v>7.84012</v>
      </c>
      <c r="BO58" s="33">
        <v>0.263665</v>
      </c>
      <c r="BV58" s="30"/>
      <c r="BX58" s="43">
        <v>21.27</v>
      </c>
      <c r="BY58" s="1">
        <f t="shared" si="36"/>
        <v>0.002127</v>
      </c>
      <c r="BZ58" s="36">
        <v>0.0003862</v>
      </c>
      <c r="CB58" s="9">
        <v>20.5577</v>
      </c>
      <c r="CC58" s="5">
        <v>1.46273</v>
      </c>
      <c r="CI58" s="12">
        <v>667</v>
      </c>
      <c r="CJ58" s="5">
        <f t="shared" si="37"/>
        <v>14.992503748125937</v>
      </c>
      <c r="CQ58" s="1">
        <v>1250</v>
      </c>
      <c r="CR58" s="5">
        <f t="shared" si="27"/>
        <v>8</v>
      </c>
      <c r="CS58" s="1">
        <v>0.447</v>
      </c>
      <c r="DG58" s="43">
        <v>121.878</v>
      </c>
      <c r="DH58" s="43">
        <f t="shared" si="30"/>
        <v>82.04926237713123</v>
      </c>
      <c r="DI58" s="43">
        <v>22.1359</v>
      </c>
      <c r="DJ58" s="43">
        <f t="shared" si="31"/>
        <v>0.014453133070725996</v>
      </c>
      <c r="DY58" s="1">
        <v>4.012</v>
      </c>
      <c r="DZ58" s="1">
        <f t="shared" si="40"/>
        <v>0.00040119999999999994</v>
      </c>
      <c r="EA58" s="30">
        <v>4.48E-06</v>
      </c>
      <c r="EB58" s="30"/>
      <c r="EC58" s="43">
        <v>777.145</v>
      </c>
      <c r="ED58" s="9">
        <f t="shared" si="35"/>
        <v>12.867611578276898</v>
      </c>
      <c r="EE58" s="43">
        <v>0.294854</v>
      </c>
      <c r="EF58" s="36"/>
      <c r="EG58" s="12">
        <v>251</v>
      </c>
      <c r="EH58" s="8">
        <v>39.8406374501992</v>
      </c>
      <c r="EI58" s="30">
        <v>0.06042</v>
      </c>
    </row>
    <row r="59" spans="9:139" ht="15">
      <c r="I59" s="20">
        <v>470</v>
      </c>
      <c r="J59" s="21">
        <f t="shared" si="2"/>
        <v>21.27659574468085</v>
      </c>
      <c r="K59" s="34">
        <v>2.3</v>
      </c>
      <c r="M59" s="20">
        <v>1680</v>
      </c>
      <c r="N59" s="38">
        <f t="shared" si="3"/>
        <v>1.68</v>
      </c>
      <c r="O59" s="39">
        <v>1.2000000000000002E-07</v>
      </c>
      <c r="AX59" s="26">
        <v>0.2946</v>
      </c>
      <c r="AY59" s="26">
        <v>0.942</v>
      </c>
      <c r="AZ59" s="41">
        <f t="shared" si="18"/>
        <v>1.4893650075167615</v>
      </c>
      <c r="BA59" s="28">
        <f t="shared" si="19"/>
        <v>0.0386445862693092</v>
      </c>
      <c r="BB59" s="29">
        <f t="shared" si="41"/>
        <v>-2.0138821060066454E-07</v>
      </c>
      <c r="BN59" s="9">
        <v>7.95713</v>
      </c>
      <c r="BO59" s="33">
        <v>0.13933</v>
      </c>
      <c r="BV59" s="30"/>
      <c r="BX59" s="43">
        <v>21.79</v>
      </c>
      <c r="BY59" s="1">
        <f t="shared" si="36"/>
        <v>0.002179</v>
      </c>
      <c r="BZ59" s="36">
        <v>0.0004199</v>
      </c>
      <c r="CB59" s="9">
        <v>21.422</v>
      </c>
      <c r="CC59" s="5">
        <v>1.87617</v>
      </c>
      <c r="CI59" s="12">
        <v>680</v>
      </c>
      <c r="CJ59" s="5">
        <f t="shared" si="37"/>
        <v>14.705882352941176</v>
      </c>
      <c r="CK59" s="1">
        <v>0.06</v>
      </c>
      <c r="CQ59" s="1">
        <v>1260</v>
      </c>
      <c r="CR59" s="5">
        <f t="shared" si="27"/>
        <v>7.936507936507937</v>
      </c>
      <c r="CS59" s="1">
        <v>0.258</v>
      </c>
      <c r="DY59" s="1">
        <v>4.105</v>
      </c>
      <c r="DZ59" s="1">
        <f t="shared" si="40"/>
        <v>0.00041050000000000006</v>
      </c>
      <c r="EA59" s="30">
        <v>4.89E-06</v>
      </c>
      <c r="EB59" s="30"/>
      <c r="EC59" s="43">
        <v>766.27</v>
      </c>
      <c r="ED59" s="9">
        <f t="shared" si="35"/>
        <v>13.05023033656544</v>
      </c>
      <c r="EE59" s="43">
        <v>0.149657</v>
      </c>
      <c r="EF59" s="36"/>
      <c r="EG59" s="12">
        <v>252</v>
      </c>
      <c r="EH59" s="8">
        <v>39.682539682539684</v>
      </c>
      <c r="EI59" s="30">
        <v>0.061255</v>
      </c>
    </row>
    <row r="60" spans="9:139" ht="15">
      <c r="I60" s="20">
        <v>460</v>
      </c>
      <c r="J60" s="21">
        <f t="shared" si="2"/>
        <v>21.73913043478261</v>
      </c>
      <c r="K60" s="34">
        <v>1.92</v>
      </c>
      <c r="M60" s="20">
        <v>1720</v>
      </c>
      <c r="N60" s="38">
        <f t="shared" si="3"/>
        <v>1.72</v>
      </c>
      <c r="O60" s="39">
        <v>1.5000000000000002E-07</v>
      </c>
      <c r="AX60" s="26">
        <v>0.3</v>
      </c>
      <c r="AY60" s="26">
        <v>0.927</v>
      </c>
      <c r="AZ60" s="41">
        <f t="shared" si="18"/>
        <v>1.4877929755577788</v>
      </c>
      <c r="BA60" s="28">
        <f t="shared" si="19"/>
        <v>0.038445242931688356</v>
      </c>
      <c r="BB60" s="29">
        <f t="shared" si="41"/>
        <v>-1.3146186670074224E-08</v>
      </c>
      <c r="BN60" s="9">
        <v>8.19643</v>
      </c>
      <c r="BO60" s="33">
        <v>0.515123</v>
      </c>
      <c r="BV60" s="30"/>
      <c r="BX60" s="43">
        <v>22.34</v>
      </c>
      <c r="BY60" s="1">
        <f t="shared" si="36"/>
        <v>0.002234</v>
      </c>
      <c r="BZ60" s="36">
        <v>0.0004578</v>
      </c>
      <c r="CB60" s="9">
        <v>22.631</v>
      </c>
      <c r="CC60" s="5">
        <v>1.50376</v>
      </c>
      <c r="CI60" s="12">
        <v>690</v>
      </c>
      <c r="CJ60" s="5">
        <f t="shared" si="37"/>
        <v>14.492753623188406</v>
      </c>
      <c r="CK60" s="1">
        <v>0.05</v>
      </c>
      <c r="CQ60" s="1">
        <v>1270</v>
      </c>
      <c r="CR60" s="5">
        <f t="shared" si="27"/>
        <v>7.874015748031496</v>
      </c>
      <c r="CS60" s="1">
        <v>0.196</v>
      </c>
      <c r="DY60" s="1">
        <v>4.201</v>
      </c>
      <c r="DZ60" s="1">
        <f t="shared" si="40"/>
        <v>0.00042009999999999997</v>
      </c>
      <c r="EA60" s="30">
        <v>5.32E-06</v>
      </c>
      <c r="EB60" s="30"/>
      <c r="EC60" s="43">
        <v>750.146</v>
      </c>
      <c r="ED60" s="9">
        <f t="shared" si="35"/>
        <v>13.330738282947587</v>
      </c>
      <c r="EE60" s="43">
        <v>0.0311998</v>
      </c>
      <c r="EF60" s="36"/>
      <c r="EG60" s="12">
        <v>253</v>
      </c>
      <c r="EH60" s="8">
        <v>39.52569169960474</v>
      </c>
      <c r="EI60" s="30">
        <v>0.062096</v>
      </c>
    </row>
    <row r="61" spans="9:139" ht="15">
      <c r="I61" s="20">
        <v>450</v>
      </c>
      <c r="J61" s="21">
        <f t="shared" si="2"/>
        <v>22.22222222222222</v>
      </c>
      <c r="K61" s="34">
        <v>1.52</v>
      </c>
      <c r="M61" s="20">
        <v>1760</v>
      </c>
      <c r="N61" s="38">
        <f t="shared" si="3"/>
        <v>1.76</v>
      </c>
      <c r="O61" s="39">
        <v>1.8E-07</v>
      </c>
      <c r="BN61" s="9">
        <v>8.56893</v>
      </c>
      <c r="BO61" s="33">
        <v>0.914574</v>
      </c>
      <c r="BV61" s="30"/>
      <c r="BX61" s="43">
        <v>22.87</v>
      </c>
      <c r="BY61" s="1">
        <f t="shared" si="36"/>
        <v>0.002287</v>
      </c>
      <c r="BZ61" s="36">
        <v>0.0004971</v>
      </c>
      <c r="CB61" s="9">
        <v>23.2609</v>
      </c>
      <c r="CC61" s="5">
        <v>1.17238</v>
      </c>
      <c r="CI61" s="12">
        <v>700</v>
      </c>
      <c r="CJ61" s="5">
        <f t="shared" si="37"/>
        <v>14.285714285714286</v>
      </c>
      <c r="CK61" s="1">
        <v>0.05</v>
      </c>
      <c r="DY61" s="1">
        <v>4.299</v>
      </c>
      <c r="DZ61" s="1">
        <f t="shared" si="40"/>
        <v>0.00042990000000000004</v>
      </c>
      <c r="EA61" s="30">
        <v>5.8E-06</v>
      </c>
      <c r="EB61" s="30"/>
      <c r="EC61" s="43">
        <v>720.821</v>
      </c>
      <c r="ED61" s="9">
        <f t="shared" si="35"/>
        <v>13.873069735759639</v>
      </c>
      <c r="EE61" s="43"/>
      <c r="EF61" s="36"/>
      <c r="EG61" s="12">
        <v>254</v>
      </c>
      <c r="EH61" s="8">
        <v>39.37007874015748</v>
      </c>
      <c r="EI61" s="30">
        <v>0.062944</v>
      </c>
    </row>
    <row r="62" spans="9:139" ht="15">
      <c r="I62" s="20">
        <v>440</v>
      </c>
      <c r="J62" s="21">
        <f t="shared" si="2"/>
        <v>22.727272727272727</v>
      </c>
      <c r="K62" s="34">
        <v>1.18</v>
      </c>
      <c r="M62" s="20">
        <v>1800</v>
      </c>
      <c r="N62" s="38">
        <f t="shared" si="3"/>
        <v>1.8</v>
      </c>
      <c r="O62" s="39">
        <v>7E-08</v>
      </c>
      <c r="BN62" s="9">
        <v>8.69682</v>
      </c>
      <c r="BO62" s="33">
        <v>1.57281</v>
      </c>
      <c r="BV62" s="30"/>
      <c r="BX62" s="43">
        <v>23.44</v>
      </c>
      <c r="BY62" s="1">
        <f t="shared" si="36"/>
        <v>0.002344</v>
      </c>
      <c r="BZ62" s="36">
        <v>0.0001486</v>
      </c>
      <c r="CB62" s="9">
        <v>23.9083</v>
      </c>
      <c r="CC62" s="5">
        <v>0.926759</v>
      </c>
      <c r="CI62" s="12">
        <v>714</v>
      </c>
      <c r="CJ62" s="5">
        <f t="shared" si="37"/>
        <v>14.005602240896359</v>
      </c>
      <c r="DY62" s="1">
        <v>4.399</v>
      </c>
      <c r="DZ62" s="1">
        <f t="shared" si="40"/>
        <v>0.0004399</v>
      </c>
      <c r="EA62" s="30">
        <v>6.32E-06</v>
      </c>
      <c r="EB62" s="30"/>
      <c r="EC62" s="43">
        <v>686.396</v>
      </c>
      <c r="ED62" s="9">
        <f t="shared" si="35"/>
        <v>14.56884946881975</v>
      </c>
      <c r="EE62" s="43"/>
      <c r="EF62" s="36"/>
      <c r="EG62" s="12">
        <v>255</v>
      </c>
      <c r="EH62" s="8">
        <v>39.21568627450981</v>
      </c>
      <c r="EI62" s="30">
        <v>0.063799</v>
      </c>
    </row>
    <row r="63" spans="9:139" ht="15">
      <c r="I63" s="20">
        <v>350</v>
      </c>
      <c r="J63" s="21">
        <f t="shared" si="2"/>
        <v>28.571428571428573</v>
      </c>
      <c r="K63" s="34">
        <v>0.16</v>
      </c>
      <c r="M63" s="20">
        <v>1840</v>
      </c>
      <c r="N63" s="38">
        <f t="shared" si="3"/>
        <v>1.84</v>
      </c>
      <c r="O63" s="39">
        <v>2.7E-07</v>
      </c>
      <c r="BN63" s="9">
        <v>9.09206</v>
      </c>
      <c r="BO63" s="33">
        <v>2.38085</v>
      </c>
      <c r="BX63" s="43">
        <v>24.03</v>
      </c>
      <c r="BY63" s="1">
        <f t="shared" si="36"/>
        <v>0.002403</v>
      </c>
      <c r="BZ63" s="36">
        <v>0.0001621</v>
      </c>
      <c r="CB63" s="9">
        <v>24.2387</v>
      </c>
      <c r="CC63" s="5">
        <v>0.732597</v>
      </c>
      <c r="CI63" s="12">
        <v>720</v>
      </c>
      <c r="CJ63" s="5">
        <f t="shared" si="37"/>
        <v>13.88888888888889</v>
      </c>
      <c r="CK63" s="1">
        <v>0.04</v>
      </c>
      <c r="DY63" s="1">
        <v>4.502</v>
      </c>
      <c r="DZ63" s="1">
        <f t="shared" si="40"/>
        <v>0.0004502</v>
      </c>
      <c r="EA63" s="30">
        <v>6.88E-06</v>
      </c>
      <c r="EB63" s="30"/>
      <c r="EC63" s="43">
        <v>649.446</v>
      </c>
      <c r="ED63" s="9">
        <f t="shared" si="35"/>
        <v>15.397738996005826</v>
      </c>
      <c r="EE63" s="43">
        <v>0.0359418</v>
      </c>
      <c r="EF63" s="36"/>
      <c r="EG63" s="12">
        <v>256</v>
      </c>
      <c r="EH63" s="8">
        <v>39.0625</v>
      </c>
      <c r="EI63" s="30">
        <v>0.064661</v>
      </c>
    </row>
    <row r="64" spans="9:139" ht="15">
      <c r="I64" s="20">
        <v>300</v>
      </c>
      <c r="J64" s="21">
        <f t="shared" si="2"/>
        <v>33.333333333333336</v>
      </c>
      <c r="K64" s="34">
        <v>0.11</v>
      </c>
      <c r="M64" s="20">
        <v>1880</v>
      </c>
      <c r="N64" s="38">
        <f t="shared" si="3"/>
        <v>1.88</v>
      </c>
      <c r="O64" s="39">
        <v>2.1000000000000003E-07</v>
      </c>
      <c r="BN64" s="9">
        <v>9.79112</v>
      </c>
      <c r="BO64" s="33">
        <v>0.885867</v>
      </c>
      <c r="BX64" s="43">
        <v>24.6</v>
      </c>
      <c r="BY64" s="1">
        <f t="shared" si="36"/>
        <v>0.00246</v>
      </c>
      <c r="BZ64" s="36">
        <v>0.000176</v>
      </c>
      <c r="CB64" s="9">
        <v>24.5737</v>
      </c>
      <c r="CC64" s="5">
        <v>0.579112</v>
      </c>
      <c r="CI64" s="12">
        <v>740</v>
      </c>
      <c r="CJ64" s="5">
        <f t="shared" si="37"/>
        <v>13.513513513513514</v>
      </c>
      <c r="CK64" s="1">
        <v>0.05</v>
      </c>
      <c r="DY64" s="1">
        <v>4.607</v>
      </c>
      <c r="DZ64" s="1">
        <f t="shared" si="40"/>
        <v>0.00046070000000000003</v>
      </c>
      <c r="EA64" s="30">
        <v>7.49E-06</v>
      </c>
      <c r="EB64" s="30"/>
      <c r="EC64" s="43">
        <v>623.046</v>
      </c>
      <c r="ED64" s="9">
        <f t="shared" si="35"/>
        <v>16.05017928050256</v>
      </c>
      <c r="EE64" s="43">
        <v>0.0901701</v>
      </c>
      <c r="EF64" s="36"/>
      <c r="EG64" s="12">
        <v>257</v>
      </c>
      <c r="EH64" s="8">
        <v>38.91050583657588</v>
      </c>
      <c r="EI64" s="30">
        <v>0.065529</v>
      </c>
    </row>
    <row r="65" spans="9:139" ht="15">
      <c r="I65" s="20">
        <v>250</v>
      </c>
      <c r="J65" s="21">
        <f t="shared" si="2"/>
        <v>40</v>
      </c>
      <c r="K65" s="34">
        <v>0.06</v>
      </c>
      <c r="M65" s="20">
        <v>1920</v>
      </c>
      <c r="N65" s="38">
        <f t="shared" si="3"/>
        <v>1.92</v>
      </c>
      <c r="O65" s="39">
        <v>3.8E-07</v>
      </c>
      <c r="BN65" s="9">
        <v>10.3889</v>
      </c>
      <c r="BO65" s="33">
        <v>0.148506</v>
      </c>
      <c r="BX65" s="43">
        <v>25.2</v>
      </c>
      <c r="BY65" s="1">
        <f t="shared" si="36"/>
        <v>0.00252</v>
      </c>
      <c r="BZ65" s="36">
        <v>0.000191</v>
      </c>
      <c r="CB65" s="9">
        <v>25.2577</v>
      </c>
      <c r="CC65" s="5">
        <v>0.470622</v>
      </c>
      <c r="CI65" s="12">
        <v>741</v>
      </c>
      <c r="CJ65" s="5">
        <f t="shared" si="37"/>
        <v>13.49527665317139</v>
      </c>
      <c r="DY65" s="1">
        <v>4.714</v>
      </c>
      <c r="DZ65" s="1">
        <f t="shared" si="40"/>
        <v>0.0004714</v>
      </c>
      <c r="EA65" s="30">
        <v>8.15E-06</v>
      </c>
      <c r="EB65" s="30"/>
      <c r="EC65" s="43">
        <v>599.345</v>
      </c>
      <c r="ED65" s="9">
        <f t="shared" si="35"/>
        <v>16.684880995086303</v>
      </c>
      <c r="EE65" s="43">
        <v>0.170764</v>
      </c>
      <c r="EF65" s="36"/>
      <c r="EG65" s="12">
        <v>258</v>
      </c>
      <c r="EH65" s="8">
        <v>38.75968992248062</v>
      </c>
      <c r="EI65" s="30">
        <v>0.066405</v>
      </c>
    </row>
    <row r="66" spans="9:139" ht="15">
      <c r="I66" s="20">
        <v>200</v>
      </c>
      <c r="J66" s="21">
        <f t="shared" si="2"/>
        <v>50</v>
      </c>
      <c r="K66" s="34">
        <v>0.03</v>
      </c>
      <c r="M66" s="20">
        <v>1960</v>
      </c>
      <c r="N66" s="38">
        <f t="shared" si="3"/>
        <v>1.96</v>
      </c>
      <c r="O66" s="39">
        <v>3.1000000000000005E-07</v>
      </c>
      <c r="BN66" s="9"/>
      <c r="BO66" s="33"/>
      <c r="BX66" s="43">
        <v>25.83</v>
      </c>
      <c r="BY66" s="1">
        <f t="shared" si="36"/>
        <v>0.002583</v>
      </c>
      <c r="BZ66" s="36">
        <v>0.000208</v>
      </c>
      <c r="CB66" s="9">
        <v>25.9607</v>
      </c>
      <c r="CC66" s="5">
        <v>0.372024</v>
      </c>
      <c r="CI66" s="12">
        <v>750</v>
      </c>
      <c r="CJ66" s="5">
        <f t="shared" si="37"/>
        <v>13.333333333333332</v>
      </c>
      <c r="CK66" s="1">
        <v>0.06</v>
      </c>
      <c r="DY66" s="1">
        <v>4.824</v>
      </c>
      <c r="DZ66" s="1">
        <f t="shared" si="40"/>
        <v>0.00048239999999999996</v>
      </c>
      <c r="EA66" s="30">
        <v>8.86E-06</v>
      </c>
      <c r="EB66" s="30"/>
      <c r="EC66" s="43">
        <v>572.995</v>
      </c>
      <c r="ED66" s="9">
        <f t="shared" si="35"/>
        <v>17.452159268405484</v>
      </c>
      <c r="EE66" s="43">
        <v>0.251483</v>
      </c>
      <c r="EF66" s="36"/>
      <c r="EG66" s="12">
        <v>259</v>
      </c>
      <c r="EH66" s="8">
        <v>38.61003861003861</v>
      </c>
      <c r="EI66" s="30">
        <v>0.067286</v>
      </c>
    </row>
    <row r="67" spans="13:139" ht="15">
      <c r="M67" s="20">
        <v>2000</v>
      </c>
      <c r="N67" s="38">
        <f t="shared" si="3"/>
        <v>2</v>
      </c>
      <c r="O67" s="39">
        <v>4.4E-07</v>
      </c>
      <c r="BN67" s="9">
        <v>10.5439</v>
      </c>
      <c r="BO67" s="33">
        <v>0.0760127</v>
      </c>
      <c r="BX67" s="43">
        <v>26.43</v>
      </c>
      <c r="BY67" s="1">
        <f t="shared" si="36"/>
        <v>0.002643</v>
      </c>
      <c r="BZ67" s="36">
        <v>0.000226</v>
      </c>
      <c r="CB67" s="9">
        <v>26.3195</v>
      </c>
      <c r="CC67" s="5">
        <v>0.310808</v>
      </c>
      <c r="CI67" s="12">
        <v>752</v>
      </c>
      <c r="CJ67" s="5">
        <f t="shared" si="37"/>
        <v>13.297872340425531</v>
      </c>
      <c r="DY67" s="1">
        <v>4.936</v>
      </c>
      <c r="DZ67" s="1">
        <f t="shared" si="40"/>
        <v>0.0004936</v>
      </c>
      <c r="EA67" s="30">
        <v>9.64E-06</v>
      </c>
      <c r="EB67" s="30"/>
      <c r="EC67" s="43">
        <v>543.82</v>
      </c>
      <c r="ED67" s="9">
        <f t="shared" si="35"/>
        <v>18.388437350593943</v>
      </c>
      <c r="EE67" s="43">
        <v>0.23961</v>
      </c>
      <c r="EF67" s="36"/>
      <c r="EG67" s="12">
        <v>260</v>
      </c>
      <c r="EH67" s="8">
        <v>38.46153846153847</v>
      </c>
      <c r="EI67" s="30">
        <v>0.068175</v>
      </c>
    </row>
    <row r="68" spans="13:139" ht="15">
      <c r="M68" s="20">
        <v>2040</v>
      </c>
      <c r="N68" s="38">
        <f t="shared" si="3"/>
        <v>2.04</v>
      </c>
      <c r="O68" s="39">
        <v>4.4E-07</v>
      </c>
      <c r="BN68" s="9">
        <v>10.7013</v>
      </c>
      <c r="BO68" s="33">
        <v>0.0552564</v>
      </c>
      <c r="BX68" s="43">
        <v>27.07</v>
      </c>
      <c r="BY68" s="1">
        <f t="shared" si="36"/>
        <v>0.002707</v>
      </c>
      <c r="BZ68" s="36">
        <v>0.000245</v>
      </c>
      <c r="CB68" s="9">
        <v>27.4259</v>
      </c>
      <c r="CC68" s="5">
        <v>0.259666</v>
      </c>
      <c r="CI68" s="12">
        <v>760</v>
      </c>
      <c r="CJ68" s="5">
        <f t="shared" si="37"/>
        <v>13.157894736842104</v>
      </c>
      <c r="CK68" s="1">
        <v>0.09</v>
      </c>
      <c r="DY68" s="1">
        <v>5.051</v>
      </c>
      <c r="DZ68" s="1">
        <f t="shared" si="40"/>
        <v>0.0005051</v>
      </c>
      <c r="EA68" s="30">
        <v>1.05E-05</v>
      </c>
      <c r="EB68" s="30"/>
      <c r="EC68" s="43">
        <v>530.421</v>
      </c>
      <c r="ED68" s="9">
        <f t="shared" si="35"/>
        <v>18.852948883999687</v>
      </c>
      <c r="EE68" s="43">
        <v>0.160763</v>
      </c>
      <c r="EF68" s="36"/>
      <c r="EG68" s="12">
        <v>261</v>
      </c>
      <c r="EH68" s="8">
        <v>38.314176245210724</v>
      </c>
      <c r="EI68" s="30">
        <v>0.06907</v>
      </c>
    </row>
    <row r="69" spans="13:139" ht="15">
      <c r="M69" s="20">
        <v>2080</v>
      </c>
      <c r="N69" s="38">
        <f t="shared" si="3"/>
        <v>2.08</v>
      </c>
      <c r="O69" s="39">
        <v>4.6000000000000004E-07</v>
      </c>
      <c r="BN69" s="9">
        <v>11.5241</v>
      </c>
      <c r="BO69" s="33">
        <v>0.107955</v>
      </c>
      <c r="BX69" s="43">
        <v>27.74</v>
      </c>
      <c r="BY69" s="1">
        <f t="shared" si="36"/>
        <v>0.002774</v>
      </c>
      <c r="BZ69" s="36">
        <v>0.000267</v>
      </c>
      <c r="CB69" s="9">
        <v>29.3743</v>
      </c>
      <c r="CC69" s="5">
        <v>0.216938</v>
      </c>
      <c r="CI69" s="12">
        <v>775</v>
      </c>
      <c r="CJ69" s="5">
        <f t="shared" si="37"/>
        <v>12.903225806451612</v>
      </c>
      <c r="CK69" s="1">
        <v>0.16</v>
      </c>
      <c r="DY69" s="1">
        <v>5.169</v>
      </c>
      <c r="DZ69" s="1">
        <f t="shared" si="40"/>
        <v>0.0005168999999999999</v>
      </c>
      <c r="EA69" s="30">
        <v>1.14E-05</v>
      </c>
      <c r="EB69" s="30"/>
      <c r="EC69" s="43">
        <v>511.646</v>
      </c>
      <c r="ED69" s="9">
        <f t="shared" si="35"/>
        <v>19.544763371549863</v>
      </c>
      <c r="EE69" s="43">
        <v>0.0424309</v>
      </c>
      <c r="EF69" s="36"/>
      <c r="EG69" s="12">
        <v>262</v>
      </c>
      <c r="EH69" s="8">
        <v>38.167938931297705</v>
      </c>
      <c r="EI69" s="30">
        <v>0.069972</v>
      </c>
    </row>
    <row r="70" spans="13:139" ht="15">
      <c r="M70" s="20">
        <v>2120</v>
      </c>
      <c r="N70" s="38">
        <f t="shared" si="3"/>
        <v>2.12</v>
      </c>
      <c r="O70" s="39">
        <v>5.2E-07</v>
      </c>
      <c r="BN70" s="9"/>
      <c r="BO70" s="33"/>
      <c r="BX70" s="43">
        <v>28.44</v>
      </c>
      <c r="BY70" s="1">
        <f t="shared" si="36"/>
        <v>0.002844</v>
      </c>
      <c r="BZ70" s="36">
        <v>0.00029</v>
      </c>
      <c r="CB70" s="9">
        <v>31.461</v>
      </c>
      <c r="CC70" s="5">
        <v>0.178753</v>
      </c>
      <c r="CI70" s="12">
        <v>780</v>
      </c>
      <c r="CJ70" s="5">
        <f t="shared" si="37"/>
        <v>12.820512820512821</v>
      </c>
      <c r="CK70" s="1">
        <v>0.18</v>
      </c>
      <c r="DY70" s="1">
        <v>5.289</v>
      </c>
      <c r="DZ70" s="1">
        <f t="shared" si="40"/>
        <v>0.0005289</v>
      </c>
      <c r="EA70" s="30">
        <v>1.24E-05</v>
      </c>
      <c r="EB70" s="30"/>
      <c r="EC70" s="43">
        <v>493.37</v>
      </c>
      <c r="ED70" s="9">
        <f t="shared" si="35"/>
        <v>20.268763808095343</v>
      </c>
      <c r="EE70" s="43">
        <v>0.189001</v>
      </c>
      <c r="EF70" s="36"/>
      <c r="EG70" s="12">
        <v>263</v>
      </c>
      <c r="EH70" s="8">
        <v>38.02281368821293</v>
      </c>
      <c r="EI70" s="30">
        <v>0.07088</v>
      </c>
    </row>
    <row r="71" spans="13:139" ht="15">
      <c r="M71" s="20">
        <v>2160</v>
      </c>
      <c r="N71" s="38">
        <f aca="true" t="shared" si="42" ref="N71:N93">M71/1000</f>
        <v>2.16</v>
      </c>
      <c r="O71" s="39">
        <v>7.900000000000001E-07</v>
      </c>
      <c r="BN71" s="9">
        <v>12.2276</v>
      </c>
      <c r="BO71" s="33">
        <v>0.319268</v>
      </c>
      <c r="BX71" s="43">
        <v>29.1</v>
      </c>
      <c r="BY71" s="1">
        <f t="shared" si="36"/>
        <v>0.0029100000000000003</v>
      </c>
      <c r="BZ71" s="36">
        <v>0.000315</v>
      </c>
      <c r="CB71" s="9">
        <v>34.1618</v>
      </c>
      <c r="CC71" s="5">
        <v>0.151419</v>
      </c>
      <c r="CI71" s="12">
        <v>790</v>
      </c>
      <c r="CJ71" s="5">
        <f t="shared" si="37"/>
        <v>12.658227848101266</v>
      </c>
      <c r="CK71" s="1">
        <v>0.23</v>
      </c>
      <c r="DY71" s="1">
        <v>5.412</v>
      </c>
      <c r="DZ71" s="1">
        <f t="shared" si="40"/>
        <v>0.0005412</v>
      </c>
      <c r="EA71" s="30">
        <v>1.35E-05</v>
      </c>
      <c r="EB71" s="30"/>
      <c r="EC71" s="43">
        <v>488.445</v>
      </c>
      <c r="ED71" s="9">
        <f aca="true" t="shared" si="43" ref="ED71:ED99">1000000/(EC71*100)</f>
        <v>20.473134129738252</v>
      </c>
      <c r="EE71" s="43">
        <v>0.387927</v>
      </c>
      <c r="EF71" s="36"/>
      <c r="EG71" s="12">
        <v>264</v>
      </c>
      <c r="EH71" s="8">
        <v>37.87878787878788</v>
      </c>
      <c r="EI71" s="30">
        <v>0.071794</v>
      </c>
    </row>
    <row r="72" spans="13:139" ht="15">
      <c r="M72" s="20">
        <v>2200</v>
      </c>
      <c r="N72" s="38">
        <f t="shared" si="42"/>
        <v>2.2</v>
      </c>
      <c r="O72" s="39">
        <v>9.300000000000001E-07</v>
      </c>
      <c r="BN72" s="9">
        <v>13.1678</v>
      </c>
      <c r="BO72" s="33">
        <v>0.210911</v>
      </c>
      <c r="BX72" s="43">
        <v>29.87</v>
      </c>
      <c r="BY72" s="1">
        <f aca="true" t="shared" si="44" ref="BY72:BY135">BX72/10000</f>
        <v>0.002987</v>
      </c>
      <c r="BZ72" s="36">
        <v>0.000344</v>
      </c>
      <c r="CB72" s="9">
        <v>36.5887</v>
      </c>
      <c r="CC72" s="5">
        <v>0.124766</v>
      </c>
      <c r="CI72" s="12">
        <v>800</v>
      </c>
      <c r="CJ72" s="5">
        <f aca="true" t="shared" si="45" ref="CJ72:CJ131">1/CI72*10000</f>
        <v>12.5</v>
      </c>
      <c r="CK72" s="1">
        <v>0.26</v>
      </c>
      <c r="DY72" s="1">
        <v>5.538</v>
      </c>
      <c r="DZ72" s="1">
        <f aca="true" t="shared" si="46" ref="DZ72:DZ135">DY72/10000</f>
        <v>0.0005538</v>
      </c>
      <c r="EA72" s="30">
        <v>1.46E-05</v>
      </c>
      <c r="EB72" s="30"/>
      <c r="EC72" s="43">
        <v>486.07</v>
      </c>
      <c r="ED72" s="9">
        <f t="shared" si="43"/>
        <v>20.57316847367663</v>
      </c>
      <c r="EE72" s="43">
        <v>0.533748</v>
      </c>
      <c r="EF72" s="36"/>
      <c r="EG72" s="12">
        <v>265</v>
      </c>
      <c r="EH72" s="8">
        <v>37.735849056603776</v>
      </c>
      <c r="EI72" s="30">
        <v>0.072715</v>
      </c>
    </row>
    <row r="73" spans="13:139" ht="15">
      <c r="M73" s="20">
        <v>2240</v>
      </c>
      <c r="N73" s="38">
        <f t="shared" si="42"/>
        <v>2.24</v>
      </c>
      <c r="O73" s="39">
        <v>1.1100000000000002E-06</v>
      </c>
      <c r="BN73" s="9">
        <v>13.7662</v>
      </c>
      <c r="BO73" s="33">
        <v>0.158287</v>
      </c>
      <c r="BX73" s="43">
        <v>30.54</v>
      </c>
      <c r="BY73" s="1">
        <f t="shared" si="44"/>
        <v>0.003054</v>
      </c>
      <c r="BZ73" s="36">
        <v>0.000371</v>
      </c>
      <c r="CB73" s="9">
        <v>39.188</v>
      </c>
      <c r="CC73" s="5">
        <v>0.107159</v>
      </c>
      <c r="CI73" s="12">
        <v>810</v>
      </c>
      <c r="CJ73" s="5">
        <f t="shared" si="45"/>
        <v>12.345679012345679</v>
      </c>
      <c r="CK73" s="1">
        <v>0.27</v>
      </c>
      <c r="DY73" s="1">
        <v>5.667</v>
      </c>
      <c r="DZ73" s="1">
        <f t="shared" si="46"/>
        <v>0.0005667</v>
      </c>
      <c r="EA73" s="30">
        <v>1.59E-05</v>
      </c>
      <c r="EB73" s="30"/>
      <c r="EC73" s="43">
        <v>481.194</v>
      </c>
      <c r="ED73" s="9">
        <f t="shared" si="43"/>
        <v>20.78163900630515</v>
      </c>
      <c r="EE73" s="43">
        <v>0.759165</v>
      </c>
      <c r="EF73" s="36"/>
      <c r="EG73" s="12">
        <v>266</v>
      </c>
      <c r="EH73" s="8">
        <v>37.59398496240601</v>
      </c>
      <c r="EI73" s="30">
        <v>0.073642</v>
      </c>
    </row>
    <row r="74" spans="13:139" ht="15">
      <c r="M74" s="20">
        <v>2280</v>
      </c>
      <c r="N74" s="38">
        <f t="shared" si="42"/>
        <v>2.28</v>
      </c>
      <c r="O74" s="39">
        <v>1.02E-06</v>
      </c>
      <c r="BN74" s="9">
        <v>15.9644</v>
      </c>
      <c r="BO74" s="33">
        <v>0.217746</v>
      </c>
      <c r="BX74" s="43">
        <v>31.31</v>
      </c>
      <c r="BY74" s="1">
        <f t="shared" si="44"/>
        <v>0.0031309999999999997</v>
      </c>
      <c r="BZ74" s="36">
        <v>0.000404</v>
      </c>
      <c r="CB74" s="9">
        <v>40.8354</v>
      </c>
      <c r="CC74" s="5">
        <v>0.0920373</v>
      </c>
      <c r="CI74" s="12">
        <v>820</v>
      </c>
      <c r="CJ74" s="5">
        <f t="shared" si="45"/>
        <v>12.195121951219512</v>
      </c>
      <c r="CK74" s="1">
        <v>0.24</v>
      </c>
      <c r="DY74" s="1">
        <v>5.799</v>
      </c>
      <c r="DZ74" s="1">
        <f t="shared" si="46"/>
        <v>0.0005799000000000001</v>
      </c>
      <c r="EA74" s="30">
        <v>1.72E-05</v>
      </c>
      <c r="EB74" s="30"/>
      <c r="EC74" s="43">
        <v>481.569</v>
      </c>
      <c r="ED74" s="9">
        <f t="shared" si="43"/>
        <v>20.76545624822196</v>
      </c>
      <c r="EE74" s="43">
        <v>0.957841</v>
      </c>
      <c r="EF74" s="36"/>
      <c r="EG74" s="12">
        <v>267</v>
      </c>
      <c r="EH74" s="8">
        <v>37.453183520599254</v>
      </c>
      <c r="EI74" s="30">
        <v>0.074576</v>
      </c>
    </row>
    <row r="75" spans="13:139" ht="15">
      <c r="M75" s="20">
        <v>2320</v>
      </c>
      <c r="N75" s="38">
        <f t="shared" si="42"/>
        <v>2.32</v>
      </c>
      <c r="O75" s="39">
        <v>1.06E-06</v>
      </c>
      <c r="BN75" s="9">
        <v>17.4485</v>
      </c>
      <c r="BO75" s="33">
        <v>0.290138</v>
      </c>
      <c r="BX75" s="43">
        <v>32.12</v>
      </c>
      <c r="BY75" s="1">
        <f t="shared" si="44"/>
        <v>0.0032119999999999996</v>
      </c>
      <c r="BZ75" s="36">
        <v>0.00044</v>
      </c>
      <c r="CB75" s="9">
        <v>44.9536</v>
      </c>
      <c r="CC75" s="5">
        <v>0.0790493</v>
      </c>
      <c r="CI75" s="12">
        <v>840</v>
      </c>
      <c r="CJ75" s="5">
        <f t="shared" si="45"/>
        <v>11.904761904761905</v>
      </c>
      <c r="CK75" s="1">
        <v>0.13</v>
      </c>
      <c r="DY75" s="1">
        <v>5.934</v>
      </c>
      <c r="DZ75" s="1">
        <f t="shared" si="46"/>
        <v>0.0005934</v>
      </c>
      <c r="EA75" s="30">
        <v>1.87E-05</v>
      </c>
      <c r="EB75" s="30"/>
      <c r="EC75" s="43">
        <v>476.643</v>
      </c>
      <c r="ED75" s="9">
        <f t="shared" si="43"/>
        <v>20.980062646467065</v>
      </c>
      <c r="EE75" s="43">
        <v>1.15677</v>
      </c>
      <c r="EF75" s="36"/>
      <c r="EG75" s="12">
        <v>268</v>
      </c>
      <c r="EH75" s="8">
        <v>37.3134328358209</v>
      </c>
      <c r="EI75" s="30">
        <v>0.075515</v>
      </c>
    </row>
    <row r="76" spans="13:139" ht="15">
      <c r="M76" s="20">
        <v>2360</v>
      </c>
      <c r="N76" s="38">
        <f t="shared" si="42"/>
        <v>2.36</v>
      </c>
      <c r="O76" s="39">
        <v>1.1100000000000002E-06</v>
      </c>
      <c r="BN76" s="9">
        <v>18.79</v>
      </c>
      <c r="BO76" s="33">
        <v>0.412058</v>
      </c>
      <c r="BX76" s="43">
        <v>32.89</v>
      </c>
      <c r="BY76" s="1">
        <f t="shared" si="44"/>
        <v>0.0032890000000000003</v>
      </c>
      <c r="BZ76" s="36">
        <v>0.000477</v>
      </c>
      <c r="CB76" s="9">
        <v>49.4873</v>
      </c>
      <c r="CC76" s="5">
        <v>0.0688395</v>
      </c>
      <c r="CI76" s="12">
        <v>860</v>
      </c>
      <c r="CJ76" s="5">
        <f t="shared" si="45"/>
        <v>11.627906976744185</v>
      </c>
      <c r="CK76" s="1">
        <v>0.05</v>
      </c>
      <c r="DY76" s="1">
        <v>6.073</v>
      </c>
      <c r="DZ76" s="1">
        <f t="shared" si="46"/>
        <v>0.0006073000000000001</v>
      </c>
      <c r="EA76" s="30">
        <v>2.03E-05</v>
      </c>
      <c r="EB76" s="30"/>
      <c r="EC76" s="43">
        <v>471.718</v>
      </c>
      <c r="ED76" s="9">
        <f t="shared" si="43"/>
        <v>21.19910624568068</v>
      </c>
      <c r="EE76" s="43">
        <v>1.35569</v>
      </c>
      <c r="EF76" s="36"/>
      <c r="EG76" s="12">
        <v>269</v>
      </c>
      <c r="EH76" s="8">
        <v>37.174721189591075</v>
      </c>
      <c r="EI76" s="30">
        <v>0.076461</v>
      </c>
    </row>
    <row r="77" spans="13:139" ht="15">
      <c r="M77" s="20">
        <v>2400</v>
      </c>
      <c r="N77" s="38">
        <f t="shared" si="42"/>
        <v>2.4</v>
      </c>
      <c r="O77" s="39">
        <v>1.2900000000000001E-06</v>
      </c>
      <c r="BN77" s="9">
        <v>19.9372</v>
      </c>
      <c r="BO77" s="33">
        <v>0.731587</v>
      </c>
      <c r="BX77" s="43">
        <v>33.69</v>
      </c>
      <c r="BY77" s="1">
        <f t="shared" si="44"/>
        <v>0.0033689999999999996</v>
      </c>
      <c r="BZ77" s="36">
        <v>0.000518</v>
      </c>
      <c r="CB77" s="9">
        <v>55.231</v>
      </c>
      <c r="CC77" s="5">
        <v>0.0583131</v>
      </c>
      <c r="CI77" s="12">
        <v>862</v>
      </c>
      <c r="CJ77" s="5">
        <f t="shared" si="45"/>
        <v>11.600928074245939</v>
      </c>
      <c r="DY77" s="1">
        <v>6.214</v>
      </c>
      <c r="DZ77" s="1">
        <f t="shared" si="46"/>
        <v>0.0006214</v>
      </c>
      <c r="EA77" s="30">
        <v>2.2E-05</v>
      </c>
      <c r="EB77" s="30"/>
      <c r="EC77" s="43">
        <v>466.867</v>
      </c>
      <c r="ED77" s="9">
        <f t="shared" si="43"/>
        <v>21.419376396275595</v>
      </c>
      <c r="EE77" s="43">
        <v>1.59436</v>
      </c>
      <c r="EF77" s="36"/>
      <c r="EG77" s="12">
        <v>270</v>
      </c>
      <c r="EH77" s="8">
        <v>37.03703703703704</v>
      </c>
      <c r="EI77" s="30">
        <v>0.077413</v>
      </c>
    </row>
    <row r="78" spans="13:139" ht="15">
      <c r="M78" s="20">
        <v>2440</v>
      </c>
      <c r="N78" s="38">
        <f t="shared" si="42"/>
        <v>2.44</v>
      </c>
      <c r="O78" s="39">
        <v>1.54E-06</v>
      </c>
      <c r="BN78" s="9">
        <v>20.2347</v>
      </c>
      <c r="BO78" s="33">
        <v>1.25812</v>
      </c>
      <c r="BX78" s="43">
        <v>34.53</v>
      </c>
      <c r="BY78" s="1">
        <f t="shared" si="44"/>
        <v>0.003453</v>
      </c>
      <c r="BZ78" s="36">
        <v>0.000563</v>
      </c>
      <c r="CB78" s="9">
        <v>60.8011</v>
      </c>
      <c r="CC78" s="5">
        <v>0.0514887</v>
      </c>
      <c r="CI78" s="12">
        <v>870</v>
      </c>
      <c r="CJ78" s="5">
        <f t="shared" si="45"/>
        <v>11.494252873563218</v>
      </c>
      <c r="CK78" s="1">
        <v>0.03</v>
      </c>
      <c r="DY78" s="1">
        <v>6.359</v>
      </c>
      <c r="DZ78" s="1">
        <f t="shared" si="46"/>
        <v>0.0006359</v>
      </c>
      <c r="EA78" s="30">
        <v>2.38E-05</v>
      </c>
      <c r="EB78" s="30"/>
      <c r="EC78" s="43">
        <v>467.266</v>
      </c>
      <c r="ED78" s="9">
        <f t="shared" si="43"/>
        <v>21.40108631914156</v>
      </c>
      <c r="EE78" s="43">
        <v>1.80628</v>
      </c>
      <c r="EF78" s="36"/>
      <c r="EG78" s="12">
        <v>271</v>
      </c>
      <c r="EH78" s="8">
        <v>36.90036900369004</v>
      </c>
      <c r="EI78" s="30">
        <v>0.07837</v>
      </c>
    </row>
    <row r="79" spans="13:139" ht="15">
      <c r="M79" s="20">
        <v>2480</v>
      </c>
      <c r="N79" s="38">
        <f t="shared" si="42"/>
        <v>2.48</v>
      </c>
      <c r="O79" s="39">
        <v>1.72E-06</v>
      </c>
      <c r="BN79" s="9">
        <v>20.8432</v>
      </c>
      <c r="BO79" s="33">
        <v>1.96621</v>
      </c>
      <c r="BX79" s="43">
        <v>35.32</v>
      </c>
      <c r="BY79" s="1">
        <f t="shared" si="44"/>
        <v>0.003532</v>
      </c>
      <c r="BZ79" s="36">
        <v>0.000607</v>
      </c>
      <c r="CB79" s="9">
        <v>67.858</v>
      </c>
      <c r="CC79" s="5">
        <v>0.0448386</v>
      </c>
      <c r="CI79" s="12">
        <v>880</v>
      </c>
      <c r="CJ79" s="5">
        <f t="shared" si="45"/>
        <v>11.363636363636363</v>
      </c>
      <c r="CK79" s="1">
        <v>0.02</v>
      </c>
      <c r="DY79" s="1">
        <v>6.507</v>
      </c>
      <c r="DZ79" s="1">
        <f t="shared" si="46"/>
        <v>0.0006506999999999999</v>
      </c>
      <c r="EA79" s="30">
        <v>2.58E-05</v>
      </c>
      <c r="EB79" s="30"/>
      <c r="EC79" s="43">
        <v>454.341</v>
      </c>
      <c r="ED79" s="9">
        <f t="shared" si="43"/>
        <v>22.00990005304386</v>
      </c>
      <c r="EE79" s="43">
        <v>1.97909</v>
      </c>
      <c r="EF79" s="36"/>
      <c r="EG79" s="12">
        <v>272</v>
      </c>
      <c r="EH79" s="8">
        <v>36.76470588235294</v>
      </c>
      <c r="EI79" s="30">
        <v>0.079334</v>
      </c>
    </row>
    <row r="80" spans="13:139" ht="15">
      <c r="M80" s="20">
        <v>2520</v>
      </c>
      <c r="N80" s="38">
        <f t="shared" si="42"/>
        <v>2.52</v>
      </c>
      <c r="O80" s="39">
        <v>1.9200000000000003E-06</v>
      </c>
      <c r="BN80" s="9">
        <v>22.4458</v>
      </c>
      <c r="BO80" s="33">
        <v>1.90449</v>
      </c>
      <c r="BX80" s="43">
        <v>36.25</v>
      </c>
      <c r="BY80" s="1">
        <f t="shared" si="44"/>
        <v>0.003625</v>
      </c>
      <c r="BZ80" s="36">
        <v>0.000662</v>
      </c>
      <c r="CB80" s="9">
        <v>76.7807</v>
      </c>
      <c r="CC80" s="5">
        <v>0.0390474</v>
      </c>
      <c r="CI80" s="12">
        <v>885</v>
      </c>
      <c r="CJ80" s="5">
        <f t="shared" si="45"/>
        <v>11.299435028248588</v>
      </c>
      <c r="CK80" s="1">
        <v>0.02</v>
      </c>
      <c r="DY80" s="1">
        <v>6.658</v>
      </c>
      <c r="DZ80" s="1">
        <f t="shared" si="46"/>
        <v>0.0006658</v>
      </c>
      <c r="EA80" s="30">
        <v>2.8E-05</v>
      </c>
      <c r="EB80" s="30"/>
      <c r="EC80" s="43">
        <v>451.866</v>
      </c>
      <c r="ED80" s="9">
        <f t="shared" si="43"/>
        <v>22.130454603798473</v>
      </c>
      <c r="EE80" s="43">
        <v>2.07193</v>
      </c>
      <c r="EF80" s="36"/>
      <c r="EG80" s="12">
        <v>273</v>
      </c>
      <c r="EH80" s="8">
        <v>36.63003663003663</v>
      </c>
      <c r="EI80" s="30">
        <v>0.080304</v>
      </c>
    </row>
    <row r="81" spans="13:139" ht="15">
      <c r="M81" s="20">
        <v>2560</v>
      </c>
      <c r="N81" s="38">
        <f t="shared" si="42"/>
        <v>2.56</v>
      </c>
      <c r="O81" s="39">
        <v>2.06E-06</v>
      </c>
      <c r="BN81" s="9">
        <v>23.4659</v>
      </c>
      <c r="BO81" s="33">
        <v>0.858061</v>
      </c>
      <c r="BX81" s="43">
        <v>37.12</v>
      </c>
      <c r="BY81" s="1">
        <f t="shared" si="44"/>
        <v>0.0037119999999999996</v>
      </c>
      <c r="BZ81" s="36">
        <v>0.000717</v>
      </c>
      <c r="CB81" s="9">
        <v>84.5242</v>
      </c>
      <c r="CC81" s="5">
        <v>0.0335371</v>
      </c>
      <c r="CI81" s="12">
        <v>890</v>
      </c>
      <c r="CJ81" s="5">
        <f t="shared" si="45"/>
        <v>11.235955056179776</v>
      </c>
      <c r="CK81" s="1">
        <v>0.02</v>
      </c>
      <c r="DY81" s="1">
        <v>6.813</v>
      </c>
      <c r="DZ81" s="1">
        <f t="shared" si="46"/>
        <v>0.0006813</v>
      </c>
      <c r="EA81" s="30">
        <v>9.04E-06</v>
      </c>
      <c r="EB81" s="30"/>
      <c r="EC81" s="43">
        <v>446.141</v>
      </c>
      <c r="ED81" s="9">
        <f t="shared" si="43"/>
        <v>22.4144384846943</v>
      </c>
      <c r="EE81" s="43">
        <v>1.84701</v>
      </c>
      <c r="EF81" s="36"/>
      <c r="EG81" s="12">
        <v>274</v>
      </c>
      <c r="EH81" s="8">
        <v>36.496350364963504</v>
      </c>
      <c r="EI81" s="30">
        <v>0.081279</v>
      </c>
    </row>
    <row r="82" spans="13:139" ht="15">
      <c r="M82" s="20">
        <v>2600</v>
      </c>
      <c r="N82" s="38">
        <f t="shared" si="42"/>
        <v>2.6</v>
      </c>
      <c r="O82" s="39">
        <v>2.59E-06</v>
      </c>
      <c r="BN82" s="9">
        <v>24.5323</v>
      </c>
      <c r="BO82" s="33">
        <v>0.453429</v>
      </c>
      <c r="BX82" s="43">
        <v>38.03</v>
      </c>
      <c r="BY82" s="1">
        <f t="shared" si="44"/>
        <v>0.003803</v>
      </c>
      <c r="BZ82" s="36">
        <v>0.000777</v>
      </c>
      <c r="CB82" s="9">
        <v>94.3345</v>
      </c>
      <c r="CC82" s="5">
        <v>0.0288044</v>
      </c>
      <c r="CI82" s="12">
        <v>900</v>
      </c>
      <c r="CJ82" s="5">
        <f t="shared" si="45"/>
        <v>11.11111111111111</v>
      </c>
      <c r="CK82" s="1">
        <v>0.02</v>
      </c>
      <c r="DY82" s="1">
        <v>6.972</v>
      </c>
      <c r="DZ82" s="1">
        <f t="shared" si="46"/>
        <v>0.0006972</v>
      </c>
      <c r="EA82" s="30">
        <v>9.87E-06</v>
      </c>
      <c r="EB82" s="30"/>
      <c r="EC82" s="43">
        <v>432.642</v>
      </c>
      <c r="ED82" s="9">
        <f t="shared" si="43"/>
        <v>23.113798475413855</v>
      </c>
      <c r="EE82" s="43">
        <v>1.71518</v>
      </c>
      <c r="EF82" s="36"/>
      <c r="EG82" s="12">
        <v>275</v>
      </c>
      <c r="EH82" s="8">
        <v>36.36363636363637</v>
      </c>
      <c r="EI82" s="30">
        <v>0.08226</v>
      </c>
    </row>
    <row r="83" spans="13:139" ht="15">
      <c r="M83" s="20">
        <v>2640</v>
      </c>
      <c r="N83" s="38">
        <f t="shared" si="42"/>
        <v>2.64</v>
      </c>
      <c r="O83" s="39">
        <v>2.8100000000000006E-06</v>
      </c>
      <c r="BN83" s="9">
        <v>26.4185</v>
      </c>
      <c r="BO83" s="33">
        <v>0.239608</v>
      </c>
      <c r="BX83" s="43">
        <v>38.99</v>
      </c>
      <c r="BY83" s="1">
        <f t="shared" si="44"/>
        <v>0.003899</v>
      </c>
      <c r="BZ83" s="36">
        <v>0.000844</v>
      </c>
      <c r="CB83" s="9">
        <v>103.848</v>
      </c>
      <c r="CC83" s="5">
        <v>0.0257876</v>
      </c>
      <c r="CI83" s="12">
        <v>910</v>
      </c>
      <c r="CJ83" s="5">
        <f t="shared" si="45"/>
        <v>10.989010989010989</v>
      </c>
      <c r="CK83" s="1">
        <v>0.02</v>
      </c>
      <c r="DY83" s="1">
        <v>7.135</v>
      </c>
      <c r="DZ83" s="1">
        <f t="shared" si="46"/>
        <v>0.0007134999999999999</v>
      </c>
      <c r="EA83" s="30">
        <v>1.08E-05</v>
      </c>
      <c r="EB83" s="30"/>
      <c r="EC83" s="43">
        <v>429.592</v>
      </c>
      <c r="ED83" s="9">
        <f t="shared" si="43"/>
        <v>23.277900892009164</v>
      </c>
      <c r="EE83" s="43">
        <v>1.50339</v>
      </c>
      <c r="EF83" s="36"/>
      <c r="EG83" s="12">
        <v>276</v>
      </c>
      <c r="EH83" s="8">
        <v>36.231884057971016</v>
      </c>
      <c r="EI83" s="30">
        <v>0.083246</v>
      </c>
    </row>
    <row r="84" spans="13:139" ht="15">
      <c r="M84" s="20">
        <v>2680</v>
      </c>
      <c r="N84" s="38">
        <f t="shared" si="42"/>
        <v>2.68</v>
      </c>
      <c r="O84" s="39">
        <v>3.1600000000000002E-06</v>
      </c>
      <c r="BN84" s="9">
        <v>28.4498</v>
      </c>
      <c r="BO84" s="33">
        <v>0.143845</v>
      </c>
      <c r="BX84" s="43">
        <v>39.86</v>
      </c>
      <c r="BY84" s="1">
        <f t="shared" si="44"/>
        <v>0.003986</v>
      </c>
      <c r="BZ84" s="36">
        <v>0.000909</v>
      </c>
      <c r="CB84" s="9">
        <v>119.127</v>
      </c>
      <c r="CC84" s="5">
        <v>0.0227697</v>
      </c>
      <c r="CI84" s="12">
        <v>920</v>
      </c>
      <c r="CJ84" s="5">
        <f t="shared" si="45"/>
        <v>10.869565217391305</v>
      </c>
      <c r="CK84" s="1">
        <v>0.02</v>
      </c>
      <c r="DY84" s="1">
        <v>7.301</v>
      </c>
      <c r="DZ84" s="1">
        <f t="shared" si="46"/>
        <v>0.0007301</v>
      </c>
      <c r="EA84" s="30">
        <v>1.18E-05</v>
      </c>
      <c r="EB84" s="30"/>
      <c r="EC84" s="43">
        <v>431.893</v>
      </c>
      <c r="ED84" s="9">
        <f t="shared" si="43"/>
        <v>23.1538830219522</v>
      </c>
      <c r="EE84" s="43">
        <v>1.31783</v>
      </c>
      <c r="EF84" s="36"/>
      <c r="EG84" s="12">
        <v>277</v>
      </c>
      <c r="EH84" s="8">
        <v>36.101083032490976</v>
      </c>
      <c r="EI84" s="30">
        <v>0.084238</v>
      </c>
    </row>
    <row r="85" spans="13:139" ht="15">
      <c r="M85" s="20">
        <v>2700</v>
      </c>
      <c r="N85" s="38">
        <f t="shared" si="42"/>
        <v>2.7</v>
      </c>
      <c r="O85" s="39">
        <v>3.9300000000000005E-06</v>
      </c>
      <c r="BN85" s="9">
        <v>31.0944</v>
      </c>
      <c r="BO85" s="33">
        <v>0.0950253</v>
      </c>
      <c r="BX85" s="43">
        <v>40.92</v>
      </c>
      <c r="BY85" s="1">
        <f t="shared" si="44"/>
        <v>0.004092</v>
      </c>
      <c r="BZ85" s="36">
        <v>0.000991</v>
      </c>
      <c r="CB85" s="9">
        <v>132.954</v>
      </c>
      <c r="CC85" s="5">
        <v>0.0195565</v>
      </c>
      <c r="CI85" s="12">
        <v>930</v>
      </c>
      <c r="CJ85" s="5">
        <f t="shared" si="45"/>
        <v>10.75268817204301</v>
      </c>
      <c r="CK85" s="1">
        <v>0.02</v>
      </c>
      <c r="DY85" s="1">
        <v>7.471</v>
      </c>
      <c r="DZ85" s="1">
        <f t="shared" si="46"/>
        <v>0.0007471</v>
      </c>
      <c r="EA85" s="30">
        <v>1.28E-05</v>
      </c>
      <c r="EB85" s="30"/>
      <c r="EC85" s="43">
        <v>423.593</v>
      </c>
      <c r="ED85" s="9">
        <f t="shared" si="43"/>
        <v>23.60756669727781</v>
      </c>
      <c r="EE85" s="43">
        <v>1.13277</v>
      </c>
      <c r="EF85" s="36"/>
      <c r="EG85" s="12">
        <v>278</v>
      </c>
      <c r="EH85" s="8">
        <v>35.97122302158274</v>
      </c>
      <c r="EI85" s="30">
        <v>0.085235</v>
      </c>
    </row>
    <row r="86" spans="13:139" ht="15">
      <c r="M86" s="20">
        <v>2720</v>
      </c>
      <c r="N86" s="38">
        <f t="shared" si="42"/>
        <v>2.72</v>
      </c>
      <c r="O86" s="39">
        <v>7.09E-06</v>
      </c>
      <c r="BN86" s="9">
        <v>36.0597</v>
      </c>
      <c r="BO86" s="33">
        <v>0.0627746</v>
      </c>
      <c r="BX86" s="43">
        <v>41.88</v>
      </c>
      <c r="BY86" s="1">
        <f t="shared" si="44"/>
        <v>0.004188</v>
      </c>
      <c r="BZ86" s="36">
        <v>0.00107</v>
      </c>
      <c r="CB86" s="9">
        <v>148.385</v>
      </c>
      <c r="CC86" s="5">
        <v>0.0175083</v>
      </c>
      <c r="CI86" s="12">
        <v>940</v>
      </c>
      <c r="CJ86" s="5">
        <f t="shared" si="45"/>
        <v>10.638297872340425</v>
      </c>
      <c r="CK86" s="1">
        <v>0.02</v>
      </c>
      <c r="DY86" s="1">
        <v>7.645</v>
      </c>
      <c r="DZ86" s="1">
        <f t="shared" si="46"/>
        <v>0.0007645</v>
      </c>
      <c r="EA86" s="30">
        <v>1.4E-05</v>
      </c>
      <c r="EB86" s="30"/>
      <c r="EC86" s="43">
        <v>417.994</v>
      </c>
      <c r="ED86" s="9">
        <f t="shared" si="43"/>
        <v>23.92378837973751</v>
      </c>
      <c r="EE86" s="43">
        <v>0.974081</v>
      </c>
      <c r="EF86" s="36"/>
      <c r="EG86" s="12">
        <v>279</v>
      </c>
      <c r="EH86" s="8">
        <v>35.842293906810035</v>
      </c>
      <c r="EI86" s="30">
        <v>0.086238</v>
      </c>
    </row>
    <row r="87" spans="13:139" ht="15">
      <c r="M87" s="20">
        <v>2760</v>
      </c>
      <c r="N87" s="38">
        <f t="shared" si="42"/>
        <v>2.76</v>
      </c>
      <c r="O87" s="39">
        <v>2.126E-05</v>
      </c>
      <c r="BN87" s="9">
        <v>8.39013</v>
      </c>
      <c r="BO87" s="33">
        <v>0.836858</v>
      </c>
      <c r="BX87" s="43">
        <v>42.9</v>
      </c>
      <c r="BY87" s="1">
        <f t="shared" si="44"/>
        <v>0.0042899999999999995</v>
      </c>
      <c r="BZ87" s="36">
        <v>0.00116</v>
      </c>
      <c r="CB87" s="9">
        <v>165.608</v>
      </c>
      <c r="CC87" s="5">
        <v>0.015247</v>
      </c>
      <c r="CI87" s="12">
        <v>950</v>
      </c>
      <c r="CJ87" s="5">
        <f t="shared" si="45"/>
        <v>10.526315789473683</v>
      </c>
      <c r="CK87" s="1">
        <v>0.02</v>
      </c>
      <c r="DY87" s="1">
        <v>7.823</v>
      </c>
      <c r="DZ87" s="1">
        <f t="shared" si="46"/>
        <v>0.0007823</v>
      </c>
      <c r="EA87" s="30">
        <v>1.53E-05</v>
      </c>
      <c r="EB87" s="30"/>
      <c r="EC87" s="43">
        <v>414.994</v>
      </c>
      <c r="ED87" s="9">
        <f t="shared" si="43"/>
        <v>24.096733928683307</v>
      </c>
      <c r="EE87" s="43">
        <v>0.788775</v>
      </c>
      <c r="EF87" s="36"/>
      <c r="EG87" s="12">
        <v>280</v>
      </c>
      <c r="EH87" s="8">
        <v>35.714285714285715</v>
      </c>
      <c r="EI87" s="30">
        <v>0.087246</v>
      </c>
    </row>
    <row r="88" spans="13:139" ht="15">
      <c r="M88" s="20">
        <v>2800</v>
      </c>
      <c r="N88" s="38">
        <f t="shared" si="42"/>
        <v>2.8</v>
      </c>
      <c r="O88" s="39">
        <v>3.1320000000000005E-05</v>
      </c>
      <c r="BN88" s="9">
        <v>8.64347</v>
      </c>
      <c r="BO88" s="33">
        <v>1.34845</v>
      </c>
      <c r="BX88" s="43">
        <v>43.96</v>
      </c>
      <c r="BY88" s="1">
        <f t="shared" si="44"/>
        <v>0.004396</v>
      </c>
      <c r="BZ88" s="36">
        <v>0.00125</v>
      </c>
      <c r="CB88" s="9">
        <v>189.973</v>
      </c>
      <c r="CC88" s="5">
        <v>0.0132777</v>
      </c>
      <c r="CI88" s="12">
        <v>960</v>
      </c>
      <c r="CJ88" s="5">
        <f t="shared" si="45"/>
        <v>10.416666666666666</v>
      </c>
      <c r="CK88" s="1">
        <v>0.02</v>
      </c>
      <c r="DY88" s="1">
        <v>8.005</v>
      </c>
      <c r="DZ88" s="1">
        <f t="shared" si="46"/>
        <v>0.0008005000000000001</v>
      </c>
      <c r="EA88" s="30">
        <v>1.66E-05</v>
      </c>
      <c r="EB88" s="30"/>
      <c r="EC88" s="43">
        <v>409.369</v>
      </c>
      <c r="ED88" s="9">
        <f t="shared" si="43"/>
        <v>24.427838942372283</v>
      </c>
      <c r="EE88" s="43">
        <v>0.616838</v>
      </c>
      <c r="EF88" s="36"/>
      <c r="EG88" s="12">
        <v>281</v>
      </c>
      <c r="EH88" s="8">
        <v>35.587188612099645</v>
      </c>
      <c r="EI88" s="30">
        <v>0.088259</v>
      </c>
    </row>
    <row r="89" spans="13:139" ht="15">
      <c r="M89" s="20">
        <v>2840</v>
      </c>
      <c r="N89" s="38">
        <f t="shared" si="42"/>
        <v>2.84</v>
      </c>
      <c r="O89" s="39">
        <v>3.54E-05</v>
      </c>
      <c r="BN89" s="9">
        <v>9.17335</v>
      </c>
      <c r="BO89" s="33">
        <v>2.3903</v>
      </c>
      <c r="BX89" s="43">
        <v>45.08</v>
      </c>
      <c r="BY89" s="1">
        <f t="shared" si="44"/>
        <v>0.004508</v>
      </c>
      <c r="BZ89" s="36">
        <v>0.00136</v>
      </c>
      <c r="CB89" s="9">
        <v>217.924</v>
      </c>
      <c r="CC89" s="5">
        <v>0.0115628</v>
      </c>
      <c r="CI89" s="12">
        <v>970</v>
      </c>
      <c r="CJ89" s="5">
        <f t="shared" si="45"/>
        <v>10.309278350515465</v>
      </c>
      <c r="CK89" s="1">
        <v>0.03</v>
      </c>
      <c r="DY89" s="1">
        <v>8.191</v>
      </c>
      <c r="DZ89" s="1">
        <f t="shared" si="46"/>
        <v>0.0008191000000000001</v>
      </c>
      <c r="EA89" s="30">
        <v>1.81E-05</v>
      </c>
      <c r="EB89" s="30"/>
      <c r="EC89" s="43">
        <v>401.07</v>
      </c>
      <c r="ED89" s="9">
        <f t="shared" si="43"/>
        <v>24.933303413369238</v>
      </c>
      <c r="EE89" s="43">
        <v>0.43178</v>
      </c>
      <c r="EF89" s="36"/>
      <c r="EG89" s="12">
        <v>282</v>
      </c>
      <c r="EH89" s="8">
        <v>35.46099290780142</v>
      </c>
      <c r="EI89" s="30">
        <v>0.089277</v>
      </c>
    </row>
    <row r="90" spans="13:139" ht="15">
      <c r="M90" s="20">
        <v>2880</v>
      </c>
      <c r="N90" s="38">
        <f t="shared" si="42"/>
        <v>2.88</v>
      </c>
      <c r="O90" s="39">
        <v>3.635E-05</v>
      </c>
      <c r="BN90" s="9">
        <v>9.59197</v>
      </c>
      <c r="BO90" s="33">
        <v>1.1502</v>
      </c>
      <c r="BX90" s="43">
        <v>46.09</v>
      </c>
      <c r="BY90" s="1">
        <f t="shared" si="44"/>
        <v>0.004609</v>
      </c>
      <c r="BZ90" s="36">
        <v>0.00146</v>
      </c>
      <c r="CB90" s="9">
        <v>249.987</v>
      </c>
      <c r="CC90" s="5">
        <v>0.0100694</v>
      </c>
      <c r="CI90" s="12">
        <v>980</v>
      </c>
      <c r="CJ90" s="5">
        <f t="shared" si="45"/>
        <v>10.204081632653063</v>
      </c>
      <c r="CK90" s="1">
        <v>0.03</v>
      </c>
      <c r="DY90" s="1">
        <v>8.382</v>
      </c>
      <c r="DZ90" s="1">
        <f t="shared" si="46"/>
        <v>0.0008382</v>
      </c>
      <c r="EA90" s="30">
        <v>1.98E-05</v>
      </c>
      <c r="EB90" s="30"/>
      <c r="EC90" s="43">
        <v>398.145</v>
      </c>
      <c r="ED90" s="9">
        <f t="shared" si="43"/>
        <v>25.116477665172237</v>
      </c>
      <c r="EE90" s="43">
        <v>0.286209</v>
      </c>
      <c r="EF90" s="36"/>
      <c r="EG90" s="12">
        <v>283</v>
      </c>
      <c r="EH90" s="8">
        <v>35.3356890459364</v>
      </c>
      <c r="EI90" s="30">
        <v>0.090301</v>
      </c>
    </row>
    <row r="91" spans="13:139" ht="15">
      <c r="M91" s="20">
        <v>2920</v>
      </c>
      <c r="N91" s="38">
        <f t="shared" si="42"/>
        <v>2.92</v>
      </c>
      <c r="O91" s="39">
        <v>3.648E-05</v>
      </c>
      <c r="BX91" s="43">
        <v>47.32</v>
      </c>
      <c r="BY91" s="1">
        <f t="shared" si="44"/>
        <v>0.004732</v>
      </c>
      <c r="BZ91" s="36">
        <v>0.00159</v>
      </c>
      <c r="CB91" s="9">
        <v>279.002</v>
      </c>
      <c r="CC91" s="5">
        <v>0.00876886</v>
      </c>
      <c r="CI91" s="12">
        <v>990</v>
      </c>
      <c r="CJ91" s="5">
        <f t="shared" si="45"/>
        <v>10.1010101010101</v>
      </c>
      <c r="CK91" s="1">
        <v>0.04</v>
      </c>
      <c r="DY91" s="1">
        <v>8.578</v>
      </c>
      <c r="DZ91" s="1">
        <f t="shared" si="46"/>
        <v>0.0008577999999999999</v>
      </c>
      <c r="EA91" s="30">
        <v>2.15E-05</v>
      </c>
      <c r="EB91" s="30"/>
      <c r="EC91" s="43">
        <v>387.221</v>
      </c>
      <c r="ED91" s="9">
        <f t="shared" si="43"/>
        <v>25.82504564576818</v>
      </c>
      <c r="EE91" s="43">
        <v>0.114522</v>
      </c>
      <c r="EF91" s="36"/>
      <c r="EG91" s="12">
        <v>284</v>
      </c>
      <c r="EH91" s="8">
        <v>35.2112676056338</v>
      </c>
      <c r="EI91" s="30">
        <v>0.091328</v>
      </c>
    </row>
    <row r="92" spans="13:139" ht="15">
      <c r="M92" s="20">
        <v>2960</v>
      </c>
      <c r="N92" s="38">
        <f t="shared" si="42"/>
        <v>2.96</v>
      </c>
      <c r="O92" s="39">
        <v>3.6410000000000005E-05</v>
      </c>
      <c r="BX92" s="43">
        <v>48.43</v>
      </c>
      <c r="BY92" s="1">
        <f t="shared" si="44"/>
        <v>0.004843</v>
      </c>
      <c r="BZ92" s="36">
        <v>0.00171</v>
      </c>
      <c r="CI92" s="12">
        <v>1000</v>
      </c>
      <c r="CJ92" s="5">
        <f t="shared" si="45"/>
        <v>10</v>
      </c>
      <c r="CK92" s="1">
        <v>0.06</v>
      </c>
      <c r="DY92" s="1">
        <v>8.778</v>
      </c>
      <c r="DZ92" s="1">
        <f t="shared" si="46"/>
        <v>0.0008778000000000001</v>
      </c>
      <c r="EA92" s="30">
        <v>2.35E-05</v>
      </c>
      <c r="EB92" s="30"/>
      <c r="EC92" s="43">
        <v>376.321</v>
      </c>
      <c r="ED92" s="9">
        <f t="shared" si="43"/>
        <v>26.573058638768494</v>
      </c>
      <c r="EE92" s="43"/>
      <c r="EF92" s="36"/>
      <c r="EG92" s="12">
        <v>285</v>
      </c>
      <c r="EH92" s="8">
        <v>35.08771929824562</v>
      </c>
      <c r="EI92" s="30">
        <v>0.092361</v>
      </c>
    </row>
    <row r="93" spans="13:139" ht="15">
      <c r="M93" s="20">
        <v>3000</v>
      </c>
      <c r="N93" s="38">
        <f t="shared" si="42"/>
        <v>3</v>
      </c>
      <c r="O93" s="39">
        <v>3.5950000000000006E-05</v>
      </c>
      <c r="BX93" s="43">
        <v>49.59</v>
      </c>
      <c r="BY93" s="1">
        <f t="shared" si="44"/>
        <v>0.004959000000000001</v>
      </c>
      <c r="BZ93" s="36">
        <v>0.00185</v>
      </c>
      <c r="CI93" s="12">
        <v>1010</v>
      </c>
      <c r="CJ93" s="5">
        <f t="shared" si="45"/>
        <v>9.900990099009901</v>
      </c>
      <c r="CK93" s="1">
        <v>0.11</v>
      </c>
      <c r="DY93" s="1">
        <v>8.982</v>
      </c>
      <c r="DZ93" s="1">
        <f t="shared" si="46"/>
        <v>0.0008981999999999999</v>
      </c>
      <c r="EA93" s="30">
        <v>2.55E-05</v>
      </c>
      <c r="EB93" s="30"/>
      <c r="EC93" s="43">
        <v>349.671</v>
      </c>
      <c r="ED93" s="9">
        <f t="shared" si="43"/>
        <v>28.5983109837533</v>
      </c>
      <c r="EE93" s="43"/>
      <c r="EF93" s="36"/>
      <c r="EG93" s="12">
        <v>286</v>
      </c>
      <c r="EH93" s="8">
        <v>34.96503496503497</v>
      </c>
      <c r="EI93" s="30">
        <v>0.093398</v>
      </c>
    </row>
    <row r="94" spans="76:139" ht="15">
      <c r="BX94" s="43">
        <v>50.81</v>
      </c>
      <c r="BY94" s="1">
        <f t="shared" si="44"/>
        <v>0.0050810000000000004</v>
      </c>
      <c r="BZ94" s="36">
        <v>0.002</v>
      </c>
      <c r="CI94" s="12">
        <v>1020</v>
      </c>
      <c r="CJ94" s="5">
        <f t="shared" si="45"/>
        <v>9.803921568627452</v>
      </c>
      <c r="CK94" s="1">
        <v>0.25</v>
      </c>
      <c r="DY94" s="1">
        <v>9.191</v>
      </c>
      <c r="DZ94" s="1">
        <f t="shared" si="46"/>
        <v>0.0009191000000000001</v>
      </c>
      <c r="EA94" s="30">
        <v>2.78E-05</v>
      </c>
      <c r="EB94" s="30"/>
      <c r="EC94" s="43">
        <v>309.921</v>
      </c>
      <c r="ED94" s="9">
        <f t="shared" si="43"/>
        <v>32.26628721512902</v>
      </c>
      <c r="EE94" s="43"/>
      <c r="EF94" s="36"/>
      <c r="EG94" s="12">
        <v>287</v>
      </c>
      <c r="EH94" s="8">
        <v>34.84320557491289</v>
      </c>
      <c r="EI94" s="30">
        <v>0.09444</v>
      </c>
    </row>
    <row r="95" spans="76:139" ht="15">
      <c r="BX95" s="43">
        <v>52.09</v>
      </c>
      <c r="BY95" s="1">
        <f t="shared" si="44"/>
        <v>0.005209</v>
      </c>
      <c r="BZ95" s="36">
        <v>0.00216</v>
      </c>
      <c r="CI95" s="12">
        <v>1030</v>
      </c>
      <c r="CJ95" s="5">
        <f t="shared" si="45"/>
        <v>9.70873786407767</v>
      </c>
      <c r="CK95" s="1">
        <v>0.51</v>
      </c>
      <c r="DY95" s="1">
        <v>9.405</v>
      </c>
      <c r="DZ95" s="1">
        <f t="shared" si="46"/>
        <v>0.0009404999999999999</v>
      </c>
      <c r="EA95" s="30">
        <v>3.03E-05</v>
      </c>
      <c r="EB95" s="30"/>
      <c r="EC95" s="43">
        <v>270.271</v>
      </c>
      <c r="ED95" s="9">
        <f t="shared" si="43"/>
        <v>36.99990010026973</v>
      </c>
      <c r="EE95" s="43"/>
      <c r="EF95" s="36"/>
      <c r="EG95" s="12">
        <v>288</v>
      </c>
      <c r="EH95" s="8">
        <v>34.72222222222222</v>
      </c>
      <c r="EI95" s="30">
        <v>0.095486</v>
      </c>
    </row>
    <row r="96" spans="76:139" ht="15">
      <c r="BX96" s="43">
        <v>53.44</v>
      </c>
      <c r="BY96" s="1">
        <f t="shared" si="44"/>
        <v>0.005344</v>
      </c>
      <c r="BZ96" s="36">
        <v>0.00234</v>
      </c>
      <c r="CI96" s="12">
        <v>1040</v>
      </c>
      <c r="CJ96" s="5">
        <f t="shared" si="45"/>
        <v>9.615384615384617</v>
      </c>
      <c r="CK96" s="1">
        <v>0.87</v>
      </c>
      <c r="DY96" s="1">
        <v>9.625</v>
      </c>
      <c r="DZ96" s="1">
        <f t="shared" si="46"/>
        <v>0.0009625</v>
      </c>
      <c r="EA96" s="30">
        <v>3.3E-05</v>
      </c>
      <c r="EB96" s="30"/>
      <c r="EC96" s="43">
        <v>238.546</v>
      </c>
      <c r="ED96" s="9">
        <f t="shared" si="43"/>
        <v>41.92063585220461</v>
      </c>
      <c r="EE96" s="43"/>
      <c r="EF96" s="36"/>
      <c r="EG96" s="12">
        <v>289</v>
      </c>
      <c r="EH96" s="8">
        <v>34.602076124567475</v>
      </c>
      <c r="EI96" s="30">
        <v>0.096537</v>
      </c>
    </row>
    <row r="97" spans="76:139" ht="15">
      <c r="BX97" s="43">
        <v>54.62</v>
      </c>
      <c r="BY97" s="1">
        <f t="shared" si="44"/>
        <v>0.005462</v>
      </c>
      <c r="BZ97" s="36">
        <v>0.0025</v>
      </c>
      <c r="CI97" s="12">
        <v>1045</v>
      </c>
      <c r="CJ97" s="5">
        <f t="shared" si="45"/>
        <v>9.569377990430622</v>
      </c>
      <c r="CK97" s="1">
        <v>1.06</v>
      </c>
      <c r="DY97" s="1">
        <v>9.849</v>
      </c>
      <c r="DZ97" s="1">
        <f t="shared" si="46"/>
        <v>0.0009849</v>
      </c>
      <c r="EA97" s="30">
        <v>3.59E-05</v>
      </c>
      <c r="EB97" s="30"/>
      <c r="EC97" s="43">
        <v>196.196</v>
      </c>
      <c r="ED97" s="9">
        <f t="shared" si="43"/>
        <v>50.96943872454077</v>
      </c>
      <c r="EE97" s="43">
        <v>0.00430041</v>
      </c>
      <c r="EF97" s="36"/>
      <c r="EG97" s="12">
        <v>290</v>
      </c>
      <c r="EH97" s="8">
        <v>34.48275862068965</v>
      </c>
      <c r="EI97" s="30">
        <v>0.097591</v>
      </c>
    </row>
    <row r="98" spans="76:139" ht="15">
      <c r="BX98" s="43">
        <v>56.1</v>
      </c>
      <c r="BY98" s="1">
        <f t="shared" si="44"/>
        <v>0.00561</v>
      </c>
      <c r="BZ98" s="36">
        <v>0.00272</v>
      </c>
      <c r="CI98" s="12">
        <v>1050</v>
      </c>
      <c r="CJ98" s="5">
        <f t="shared" si="45"/>
        <v>9.523809523809524</v>
      </c>
      <c r="CK98" s="1">
        <v>1.25</v>
      </c>
      <c r="DY98" s="1">
        <v>10.08</v>
      </c>
      <c r="DZ98" s="1">
        <f t="shared" si="46"/>
        <v>0.001008</v>
      </c>
      <c r="EA98" s="30">
        <v>3.91E-05</v>
      </c>
      <c r="EB98" s="30"/>
      <c r="EC98" s="43">
        <v>159.146</v>
      </c>
      <c r="ED98" s="9">
        <f t="shared" si="43"/>
        <v>62.835383861360015</v>
      </c>
      <c r="EE98" s="43">
        <v>0.0325377</v>
      </c>
      <c r="EF98" s="36"/>
      <c r="EG98" s="12">
        <v>291</v>
      </c>
      <c r="EH98" s="8">
        <v>34.36426116838488</v>
      </c>
      <c r="EI98" s="30">
        <v>0.09865</v>
      </c>
    </row>
    <row r="99" spans="76:139" ht="15">
      <c r="BX99" s="43">
        <v>57.4</v>
      </c>
      <c r="BY99" s="1">
        <f t="shared" si="44"/>
        <v>0.0057399999999999994</v>
      </c>
      <c r="BZ99" s="36">
        <v>0.00292</v>
      </c>
      <c r="CI99" s="12">
        <v>1060</v>
      </c>
      <c r="CJ99" s="5">
        <f t="shared" si="45"/>
        <v>9.433962264150944</v>
      </c>
      <c r="CK99" s="1">
        <v>1.56</v>
      </c>
      <c r="DY99" s="1">
        <v>10.31</v>
      </c>
      <c r="DZ99" s="1">
        <f t="shared" si="46"/>
        <v>0.001031</v>
      </c>
      <c r="EA99" s="30">
        <v>4.25E-05</v>
      </c>
      <c r="EB99" s="30"/>
      <c r="EC99" s="43">
        <v>114.096</v>
      </c>
      <c r="ED99" s="9">
        <f t="shared" si="43"/>
        <v>87.64549151591642</v>
      </c>
      <c r="EE99" s="43">
        <v>0.0346591</v>
      </c>
      <c r="EF99" s="36"/>
      <c r="EG99" s="12">
        <v>292</v>
      </c>
      <c r="EH99" s="8">
        <v>34.24657534246575</v>
      </c>
      <c r="EI99" s="30">
        <v>0.099713</v>
      </c>
    </row>
    <row r="100" spans="76:139" ht="15">
      <c r="BX100" s="43">
        <v>58.76</v>
      </c>
      <c r="BY100" s="1">
        <f t="shared" si="44"/>
        <v>0.005876</v>
      </c>
      <c r="BZ100" s="36">
        <v>0.00314</v>
      </c>
      <c r="CI100" s="12">
        <v>1070</v>
      </c>
      <c r="CJ100" s="5">
        <f t="shared" si="45"/>
        <v>9.345794392523365</v>
      </c>
      <c r="CK100" s="1">
        <v>1.87</v>
      </c>
      <c r="DY100" s="1">
        <v>10.55</v>
      </c>
      <c r="DZ100" s="1">
        <f t="shared" si="46"/>
        <v>0.0010550000000000002</v>
      </c>
      <c r="EA100" s="30">
        <v>4.62E-05</v>
      </c>
      <c r="EB100" s="30"/>
      <c r="EC100" s="30"/>
      <c r="EE100" s="30"/>
      <c r="EF100" s="36"/>
      <c r="EG100" s="12">
        <v>293</v>
      </c>
      <c r="EH100" s="8">
        <v>34.129692832764505</v>
      </c>
      <c r="EI100" s="30">
        <v>0.10078</v>
      </c>
    </row>
    <row r="101" spans="76:139" ht="15">
      <c r="BX101" s="43">
        <v>60.18</v>
      </c>
      <c r="BY101" s="1">
        <f t="shared" si="44"/>
        <v>0.006018</v>
      </c>
      <c r="BZ101" s="36">
        <v>0.00337</v>
      </c>
      <c r="CI101" s="12">
        <v>1080</v>
      </c>
      <c r="CJ101" s="5">
        <f t="shared" si="45"/>
        <v>9.25925925925926</v>
      </c>
      <c r="CK101" s="1">
        <v>2.3</v>
      </c>
      <c r="DY101" s="1">
        <v>10.8</v>
      </c>
      <c r="DZ101" s="1">
        <f t="shared" si="46"/>
        <v>0.00108</v>
      </c>
      <c r="EA101" s="30">
        <v>5.03E-05</v>
      </c>
      <c r="EB101" s="30"/>
      <c r="EC101" s="30"/>
      <c r="EE101" s="30"/>
      <c r="EF101" s="36"/>
      <c r="EG101" s="12">
        <v>294</v>
      </c>
      <c r="EH101" s="8">
        <v>34.01360544217687</v>
      </c>
      <c r="EI101" s="30">
        <v>0.10185</v>
      </c>
    </row>
    <row r="102" spans="76:139" ht="15">
      <c r="BX102" s="43">
        <v>61.68</v>
      </c>
      <c r="BY102" s="1">
        <f t="shared" si="44"/>
        <v>0.006168</v>
      </c>
      <c r="BZ102" s="36">
        <v>0.00363</v>
      </c>
      <c r="CI102" s="12">
        <v>1090</v>
      </c>
      <c r="CJ102" s="5">
        <f t="shared" si="45"/>
        <v>9.174311926605505</v>
      </c>
      <c r="CK102" s="1">
        <v>2.73</v>
      </c>
      <c r="DY102" s="1">
        <v>11.05</v>
      </c>
      <c r="DZ102" s="1">
        <f t="shared" si="46"/>
        <v>0.001105</v>
      </c>
      <c r="EA102" s="30">
        <v>5.47E-05</v>
      </c>
      <c r="EB102" s="30"/>
      <c r="EC102" s="30"/>
      <c r="EE102" s="30"/>
      <c r="EF102" s="36"/>
      <c r="EG102" s="12">
        <v>295</v>
      </c>
      <c r="EH102" s="8">
        <v>33.898305084745765</v>
      </c>
      <c r="EI102" s="30">
        <v>0.10292</v>
      </c>
    </row>
    <row r="103" spans="76:139" ht="15">
      <c r="BX103" s="43">
        <v>63.25</v>
      </c>
      <c r="BY103" s="1">
        <f t="shared" si="44"/>
        <v>0.006325</v>
      </c>
      <c r="BZ103" s="36">
        <v>0.0039</v>
      </c>
      <c r="CI103" s="12">
        <v>1095</v>
      </c>
      <c r="CJ103" s="5">
        <f t="shared" si="45"/>
        <v>9.132420091324201</v>
      </c>
      <c r="CK103" s="1">
        <v>2.85</v>
      </c>
      <c r="DY103" s="1">
        <v>11.31</v>
      </c>
      <c r="DZ103" s="1">
        <f t="shared" si="46"/>
        <v>0.001131</v>
      </c>
      <c r="EA103" s="30">
        <v>5.95E-05</v>
      </c>
      <c r="EB103" s="30"/>
      <c r="EC103" s="30"/>
      <c r="EE103" s="30"/>
      <c r="EF103" s="36"/>
      <c r="EG103" s="12">
        <v>296</v>
      </c>
      <c r="EH103" s="8">
        <v>33.78378378378378</v>
      </c>
      <c r="EI103" s="30">
        <v>0.104</v>
      </c>
    </row>
    <row r="104" spans="74:139" ht="15">
      <c r="BV104" s="30"/>
      <c r="BX104" s="43">
        <v>64.91</v>
      </c>
      <c r="BY104" s="1">
        <f t="shared" si="44"/>
        <v>0.006490999999999999</v>
      </c>
      <c r="BZ104" s="36">
        <v>0.00421</v>
      </c>
      <c r="CI104" s="12">
        <v>1100</v>
      </c>
      <c r="CJ104" s="5">
        <f t="shared" si="45"/>
        <v>9.090909090909092</v>
      </c>
      <c r="CK104" s="1">
        <v>2.86</v>
      </c>
      <c r="DY104" s="1">
        <v>11.57</v>
      </c>
      <c r="DZ104" s="1">
        <f t="shared" si="46"/>
        <v>0.001157</v>
      </c>
      <c r="EA104" s="30">
        <v>6.48E-05</v>
      </c>
      <c r="EB104" s="30"/>
      <c r="EC104" s="30"/>
      <c r="EE104" s="30"/>
      <c r="EF104" s="36"/>
      <c r="EG104" s="12">
        <v>297</v>
      </c>
      <c r="EH104" s="8">
        <v>33.67003367003367</v>
      </c>
      <c r="EI104" s="30">
        <v>0.10508</v>
      </c>
    </row>
    <row r="105" spans="76:139" ht="15">
      <c r="BX105" s="43">
        <v>66.3</v>
      </c>
      <c r="BY105" s="1">
        <f t="shared" si="44"/>
        <v>0.00663</v>
      </c>
      <c r="BZ105" s="36">
        <v>0.00447</v>
      </c>
      <c r="CI105" s="12">
        <v>1105</v>
      </c>
      <c r="CJ105" s="5">
        <f t="shared" si="45"/>
        <v>9.049773755656108</v>
      </c>
      <c r="CK105" s="1">
        <v>2.77</v>
      </c>
      <c r="DY105" s="1">
        <v>11.84</v>
      </c>
      <c r="DZ105" s="1">
        <f t="shared" si="46"/>
        <v>0.001184</v>
      </c>
      <c r="EA105" s="30">
        <v>7.05E-05</v>
      </c>
      <c r="EB105" s="30"/>
      <c r="EC105" s="30"/>
      <c r="EE105" s="30"/>
      <c r="EF105" s="36"/>
      <c r="EG105" s="12">
        <v>298</v>
      </c>
      <c r="EH105" s="8">
        <v>33.557046979865774</v>
      </c>
      <c r="EI105" s="30">
        <v>0.10616</v>
      </c>
    </row>
    <row r="106" spans="76:139" ht="15">
      <c r="BX106" s="43">
        <v>68.12</v>
      </c>
      <c r="BY106" s="1">
        <f t="shared" si="44"/>
        <v>0.006812</v>
      </c>
      <c r="BZ106" s="36">
        <v>0.00482</v>
      </c>
      <c r="CI106" s="12">
        <v>1110</v>
      </c>
      <c r="CJ106" s="5">
        <f t="shared" si="45"/>
        <v>9.00900900900901</v>
      </c>
      <c r="CK106" s="1">
        <v>2.6</v>
      </c>
      <c r="DY106" s="1">
        <v>12.12</v>
      </c>
      <c r="DZ106" s="1">
        <f t="shared" si="46"/>
        <v>0.001212</v>
      </c>
      <c r="EA106" s="30">
        <v>7.66E-05</v>
      </c>
      <c r="EB106" s="30"/>
      <c r="EC106" s="30"/>
      <c r="EE106" s="30"/>
      <c r="EF106" s="36"/>
      <c r="EG106" s="12">
        <v>299</v>
      </c>
      <c r="EH106" s="8">
        <v>33.44481605351171</v>
      </c>
      <c r="EI106" s="30">
        <v>0.10725</v>
      </c>
    </row>
    <row r="107" spans="76:139" ht="15">
      <c r="BX107" s="43">
        <v>69.65</v>
      </c>
      <c r="BY107" s="1">
        <f t="shared" si="44"/>
        <v>0.006965000000000001</v>
      </c>
      <c r="BZ107" s="36">
        <v>0.00511</v>
      </c>
      <c r="CI107" s="12">
        <v>1120</v>
      </c>
      <c r="CJ107" s="5">
        <f t="shared" si="45"/>
        <v>8.928571428571429</v>
      </c>
      <c r="CK107" s="1">
        <v>2.17</v>
      </c>
      <c r="DY107" s="1">
        <v>12.4</v>
      </c>
      <c r="DZ107" s="1">
        <f t="shared" si="46"/>
        <v>0.00124</v>
      </c>
      <c r="EA107" s="30">
        <v>8.29E-05</v>
      </c>
      <c r="EB107" s="30"/>
      <c r="EC107" s="30"/>
      <c r="EE107" s="30"/>
      <c r="EF107" s="36"/>
      <c r="EG107" s="12">
        <v>300</v>
      </c>
      <c r="EH107" s="8">
        <v>33.333333333333336</v>
      </c>
      <c r="EI107" s="30">
        <v>0.10834</v>
      </c>
    </row>
    <row r="108" spans="76:139" ht="15">
      <c r="BX108" s="43">
        <v>71.25</v>
      </c>
      <c r="BY108" s="1">
        <f t="shared" si="44"/>
        <v>0.007125</v>
      </c>
      <c r="BZ108" s="36">
        <v>0.00544</v>
      </c>
      <c r="CI108" s="12">
        <v>1124</v>
      </c>
      <c r="CJ108" s="5">
        <f t="shared" si="45"/>
        <v>8.896797153024911</v>
      </c>
      <c r="CK108" s="1">
        <v>2.01</v>
      </c>
      <c r="DY108" s="1">
        <v>12.69</v>
      </c>
      <c r="DZ108" s="1">
        <f t="shared" si="46"/>
        <v>0.001269</v>
      </c>
      <c r="EA108" s="30">
        <v>9E-05</v>
      </c>
      <c r="EB108" s="30"/>
      <c r="EC108" s="30"/>
      <c r="EE108" s="30"/>
      <c r="EF108" s="36"/>
      <c r="EG108" s="12">
        <v>301</v>
      </c>
      <c r="EH108" s="8">
        <v>33.222591362126245</v>
      </c>
      <c r="EI108" s="30">
        <v>0.10943</v>
      </c>
    </row>
    <row r="109" spans="76:139" ht="15">
      <c r="BX109" s="43">
        <v>72.93</v>
      </c>
      <c r="BY109" s="1">
        <f t="shared" si="44"/>
        <v>0.007293000000000001</v>
      </c>
      <c r="BZ109" s="36">
        <v>0.0058</v>
      </c>
      <c r="CI109" s="12">
        <v>1130</v>
      </c>
      <c r="CJ109" s="5">
        <f t="shared" si="45"/>
        <v>8.849557522123893</v>
      </c>
      <c r="CK109" s="1">
        <v>1.78</v>
      </c>
      <c r="DY109" s="1">
        <v>12.98</v>
      </c>
      <c r="DZ109" s="1">
        <f t="shared" si="46"/>
        <v>0.0012980000000000001</v>
      </c>
      <c r="EA109" s="30">
        <v>9.8E-05</v>
      </c>
      <c r="EB109" s="30"/>
      <c r="EC109" s="30"/>
      <c r="EE109" s="30"/>
      <c r="EF109" s="36"/>
      <c r="EG109" s="12">
        <v>302</v>
      </c>
      <c r="EH109" s="8">
        <v>33.11258278145695</v>
      </c>
      <c r="EI109" s="30">
        <v>0.11052</v>
      </c>
    </row>
    <row r="110" spans="76:139" ht="15">
      <c r="BX110" s="43">
        <v>74.69</v>
      </c>
      <c r="BY110" s="1">
        <f t="shared" si="44"/>
        <v>0.007469</v>
      </c>
      <c r="BZ110" s="36">
        <v>0.00619</v>
      </c>
      <c r="CI110" s="12">
        <v>1140</v>
      </c>
      <c r="CJ110" s="5">
        <f t="shared" si="45"/>
        <v>8.771929824561404</v>
      </c>
      <c r="CK110" s="1">
        <v>1.49</v>
      </c>
      <c r="DY110" s="1">
        <v>13.28</v>
      </c>
      <c r="DZ110" s="1">
        <f t="shared" si="46"/>
        <v>0.001328</v>
      </c>
      <c r="EA110" s="30">
        <v>0.000107</v>
      </c>
      <c r="EB110" s="30"/>
      <c r="EC110" s="30"/>
      <c r="EE110" s="30"/>
      <c r="EF110" s="36"/>
      <c r="EG110" s="12">
        <v>303</v>
      </c>
      <c r="EH110" s="8">
        <v>33.00330033003301</v>
      </c>
      <c r="EI110" s="30">
        <v>0.11162</v>
      </c>
    </row>
    <row r="111" spans="76:139" ht="15">
      <c r="BX111" s="43">
        <v>76.53</v>
      </c>
      <c r="BY111" s="1">
        <f t="shared" si="44"/>
        <v>0.007653</v>
      </c>
      <c r="BZ111" s="36">
        <v>0.00662</v>
      </c>
      <c r="CI111" s="12">
        <v>1150</v>
      </c>
      <c r="CJ111" s="5">
        <f t="shared" si="45"/>
        <v>8.695652173913043</v>
      </c>
      <c r="CK111" s="1">
        <v>1.28</v>
      </c>
      <c r="DY111" s="1">
        <v>13.59</v>
      </c>
      <c r="DZ111" s="1">
        <f t="shared" si="46"/>
        <v>0.001359</v>
      </c>
      <c r="EA111" s="30">
        <v>0.000116</v>
      </c>
      <c r="EB111" s="30"/>
      <c r="EC111" s="30"/>
      <c r="EE111" s="30"/>
      <c r="EF111" s="36"/>
      <c r="EG111" s="12">
        <v>304</v>
      </c>
      <c r="EH111" s="8">
        <v>32.89473684210526</v>
      </c>
      <c r="EI111" s="30">
        <v>0.11272</v>
      </c>
    </row>
    <row r="112" spans="76:139" ht="15">
      <c r="BX112" s="43">
        <v>78.47</v>
      </c>
      <c r="BY112" s="1">
        <f t="shared" si="44"/>
        <v>0.007847</v>
      </c>
      <c r="BZ112" s="36">
        <v>0.00699</v>
      </c>
      <c r="CI112" s="12">
        <v>1160</v>
      </c>
      <c r="CJ112" s="5">
        <f t="shared" si="45"/>
        <v>8.620689655172413</v>
      </c>
      <c r="CK112" s="1">
        <v>1.12</v>
      </c>
      <c r="DY112" s="1">
        <v>13.91</v>
      </c>
      <c r="DZ112" s="1">
        <f t="shared" si="46"/>
        <v>0.001391</v>
      </c>
      <c r="EA112" s="30">
        <v>0.000125</v>
      </c>
      <c r="EB112" s="30"/>
      <c r="EC112" s="30"/>
      <c r="EE112" s="30"/>
      <c r="EF112" s="36"/>
      <c r="EG112" s="12">
        <v>305</v>
      </c>
      <c r="EH112" s="8">
        <v>32.78688524590164</v>
      </c>
      <c r="EI112" s="30">
        <v>0.11382</v>
      </c>
    </row>
    <row r="113" spans="76:139" ht="15">
      <c r="BX113" s="43">
        <v>80.51</v>
      </c>
      <c r="BY113" s="1">
        <f t="shared" si="44"/>
        <v>0.008051</v>
      </c>
      <c r="BZ113" s="36">
        <v>0.0073</v>
      </c>
      <c r="CI113" s="12">
        <v>1170</v>
      </c>
      <c r="CJ113" s="5">
        <f t="shared" si="45"/>
        <v>8.547008547008547</v>
      </c>
      <c r="CK113" s="1">
        <v>1.02</v>
      </c>
      <c r="DY113" s="1">
        <v>14.23</v>
      </c>
      <c r="DZ113" s="1">
        <f t="shared" si="46"/>
        <v>0.001423</v>
      </c>
      <c r="EA113" s="30">
        <v>0.000136</v>
      </c>
      <c r="EB113" s="30"/>
      <c r="EC113" s="30"/>
      <c r="EE113" s="30"/>
      <c r="EF113" s="36"/>
      <c r="EG113" s="12">
        <v>306</v>
      </c>
      <c r="EH113" s="8">
        <v>32.6797385620915</v>
      </c>
      <c r="EI113" s="30">
        <v>0.11492</v>
      </c>
    </row>
    <row r="114" spans="76:139" ht="15">
      <c r="BX114" s="43">
        <v>82</v>
      </c>
      <c r="BY114" s="1">
        <f t="shared" si="44"/>
        <v>0.0082</v>
      </c>
      <c r="BZ114" s="36">
        <v>0.0073</v>
      </c>
      <c r="CI114" s="12">
        <v>1180</v>
      </c>
      <c r="CJ114" s="5">
        <f t="shared" si="45"/>
        <v>8.474576271186441</v>
      </c>
      <c r="CK114" s="1">
        <v>0.95</v>
      </c>
      <c r="DY114" s="1">
        <v>14.57</v>
      </c>
      <c r="DZ114" s="1">
        <f t="shared" si="46"/>
        <v>0.001457</v>
      </c>
      <c r="EA114" s="30">
        <v>0.000147</v>
      </c>
      <c r="EB114" s="30"/>
      <c r="EC114" s="30"/>
      <c r="EE114" s="30"/>
      <c r="EF114" s="36"/>
      <c r="EG114" s="12">
        <v>307</v>
      </c>
      <c r="EH114" s="8">
        <v>32.57328990228013</v>
      </c>
      <c r="EI114" s="30">
        <v>0.11603</v>
      </c>
    </row>
    <row r="115" spans="76:139" ht="15">
      <c r="BX115" s="43">
        <v>84</v>
      </c>
      <c r="BY115" s="1">
        <f t="shared" si="44"/>
        <v>0.0084</v>
      </c>
      <c r="BZ115" s="36">
        <v>0.0076</v>
      </c>
      <c r="CI115" s="12">
        <v>1190</v>
      </c>
      <c r="CJ115" s="5">
        <f t="shared" si="45"/>
        <v>8.403361344537815</v>
      </c>
      <c r="CK115" s="1">
        <v>0.89</v>
      </c>
      <c r="DY115" s="1">
        <v>14.91</v>
      </c>
      <c r="DZ115" s="1">
        <f t="shared" si="46"/>
        <v>0.001491</v>
      </c>
      <c r="EA115" s="30">
        <v>0.00016</v>
      </c>
      <c r="EB115" s="30"/>
      <c r="EC115" s="30"/>
      <c r="EE115" s="30"/>
      <c r="EF115" s="36"/>
      <c r="EG115" s="12">
        <v>308</v>
      </c>
      <c r="EH115" s="8">
        <v>32.46753246753247</v>
      </c>
      <c r="EI115" s="30">
        <v>0.11713</v>
      </c>
    </row>
    <row r="116" spans="76:139" ht="15">
      <c r="BX116" s="43">
        <v>86</v>
      </c>
      <c r="BY116" s="1">
        <f t="shared" si="44"/>
        <v>0.0086</v>
      </c>
      <c r="BZ116" s="36">
        <v>0.0081</v>
      </c>
      <c r="CI116" s="12">
        <v>1200</v>
      </c>
      <c r="CJ116" s="5">
        <f t="shared" si="45"/>
        <v>8.333333333333334</v>
      </c>
      <c r="CK116" s="1">
        <v>0.82</v>
      </c>
      <c r="DY116" s="1">
        <v>15.25</v>
      </c>
      <c r="DZ116" s="1">
        <f t="shared" si="46"/>
        <v>0.001525</v>
      </c>
      <c r="EA116" s="30">
        <v>0.000174</v>
      </c>
      <c r="EB116" s="30"/>
      <c r="EC116" s="30"/>
      <c r="EE116" s="30"/>
      <c r="EF116" s="36"/>
      <c r="EG116" s="12">
        <v>309</v>
      </c>
      <c r="EH116" s="8">
        <v>32.36245954692557</v>
      </c>
      <c r="EI116" s="30">
        <v>0.11824</v>
      </c>
    </row>
    <row r="117" spans="76:139" ht="15">
      <c r="BX117" s="43">
        <v>88</v>
      </c>
      <c r="BY117" s="1">
        <f t="shared" si="44"/>
        <v>0.0088</v>
      </c>
      <c r="BZ117" s="36">
        <v>0.0089</v>
      </c>
      <c r="CI117" s="12">
        <v>1210</v>
      </c>
      <c r="CJ117" s="5">
        <f t="shared" si="45"/>
        <v>8.264462809917354</v>
      </c>
      <c r="CK117" s="1">
        <v>0.76</v>
      </c>
      <c r="DY117" s="1">
        <v>15.61</v>
      </c>
      <c r="DZ117" s="1">
        <f t="shared" si="46"/>
        <v>0.0015609999999999999</v>
      </c>
      <c r="EA117" s="30">
        <v>0.000189</v>
      </c>
      <c r="EB117" s="30"/>
      <c r="EC117" s="30"/>
      <c r="EE117" s="30"/>
      <c r="EF117" s="36"/>
      <c r="EG117" s="12">
        <v>310</v>
      </c>
      <c r="EH117" s="8">
        <v>32.25806451612903</v>
      </c>
      <c r="EI117" s="30">
        <v>0.11935</v>
      </c>
    </row>
    <row r="118" spans="76:139" ht="15">
      <c r="BX118" s="43">
        <v>90</v>
      </c>
      <c r="BY118" s="1">
        <f t="shared" si="44"/>
        <v>0.009</v>
      </c>
      <c r="BZ118" s="36">
        <v>0.0099</v>
      </c>
      <c r="CI118" s="12">
        <v>1220</v>
      </c>
      <c r="CJ118" s="5">
        <f t="shared" si="45"/>
        <v>8.19672131147541</v>
      </c>
      <c r="CK118" s="1">
        <v>0.68</v>
      </c>
      <c r="DY118" s="1">
        <v>15.97</v>
      </c>
      <c r="DZ118" s="1">
        <f t="shared" si="46"/>
        <v>0.0015970000000000001</v>
      </c>
      <c r="EA118" s="30">
        <v>0.000206</v>
      </c>
      <c r="EB118" s="30"/>
      <c r="EC118" s="30"/>
      <c r="EE118" s="30"/>
      <c r="EF118" s="36"/>
      <c r="EG118" s="12">
        <v>311</v>
      </c>
      <c r="EH118" s="8">
        <v>32.154340836012864</v>
      </c>
      <c r="EI118" s="30">
        <v>0.12045</v>
      </c>
    </row>
    <row r="119" spans="76:139" ht="15">
      <c r="BX119" s="43">
        <v>92</v>
      </c>
      <c r="BY119" s="1">
        <f t="shared" si="44"/>
        <v>0.0092</v>
      </c>
      <c r="BZ119" s="36">
        <v>0.0107</v>
      </c>
      <c r="CI119" s="12">
        <v>1230</v>
      </c>
      <c r="CJ119" s="5">
        <f t="shared" si="45"/>
        <v>8.130081300813009</v>
      </c>
      <c r="CK119" s="1">
        <v>0.59</v>
      </c>
      <c r="DY119" s="1">
        <v>16.34</v>
      </c>
      <c r="DZ119" s="1">
        <f t="shared" si="46"/>
        <v>0.001634</v>
      </c>
      <c r="EA119" s="30">
        <v>0.000223</v>
      </c>
      <c r="EB119" s="30"/>
      <c r="EC119" s="30"/>
      <c r="EE119" s="30"/>
      <c r="EF119" s="36"/>
      <c r="EG119" s="12">
        <v>312</v>
      </c>
      <c r="EH119" s="8">
        <v>32.05128205128205</v>
      </c>
      <c r="EI119" s="30">
        <v>0.12156</v>
      </c>
    </row>
    <row r="120" spans="76:139" ht="15">
      <c r="BX120" s="43">
        <v>94</v>
      </c>
      <c r="BY120" s="1">
        <f t="shared" si="44"/>
        <v>0.0094</v>
      </c>
      <c r="BZ120" s="36">
        <v>0.0114</v>
      </c>
      <c r="CI120" s="12">
        <v>1240</v>
      </c>
      <c r="CJ120" s="5">
        <f t="shared" si="45"/>
        <v>8.064516129032258</v>
      </c>
      <c r="CK120" s="1">
        <v>0.48</v>
      </c>
      <c r="DY120" s="1">
        <v>16.73</v>
      </c>
      <c r="DZ120" s="1">
        <f t="shared" si="46"/>
        <v>0.001673</v>
      </c>
      <c r="EA120" s="30">
        <v>0.000242</v>
      </c>
      <c r="EB120" s="30"/>
      <c r="EC120" s="30"/>
      <c r="EE120" s="30"/>
      <c r="EF120" s="36"/>
      <c r="EG120" s="12">
        <v>313</v>
      </c>
      <c r="EH120" s="8">
        <v>31.948881789137378</v>
      </c>
      <c r="EI120" s="30">
        <v>0.12267</v>
      </c>
    </row>
    <row r="121" spans="76:139" ht="15">
      <c r="BX121" s="43">
        <v>96</v>
      </c>
      <c r="BY121" s="1">
        <f t="shared" si="44"/>
        <v>0.0096</v>
      </c>
      <c r="BZ121" s="36">
        <v>0.0111</v>
      </c>
      <c r="CI121" s="12">
        <v>1250</v>
      </c>
      <c r="CJ121" s="5">
        <f t="shared" si="45"/>
        <v>8</v>
      </c>
      <c r="CK121" s="1">
        <v>0.35</v>
      </c>
      <c r="DY121" s="1">
        <v>17.12</v>
      </c>
      <c r="DZ121" s="1">
        <f t="shared" si="46"/>
        <v>0.0017120000000000002</v>
      </c>
      <c r="EA121" s="30">
        <v>0.000263</v>
      </c>
      <c r="EB121" s="30"/>
      <c r="EC121" s="30"/>
      <c r="EE121" s="30"/>
      <c r="EF121" s="36"/>
      <c r="EG121" s="12">
        <v>314</v>
      </c>
      <c r="EH121" s="8">
        <v>31.847133757961785</v>
      </c>
      <c r="EI121" s="30">
        <v>0.12378</v>
      </c>
    </row>
    <row r="122" spans="76:139" ht="15">
      <c r="BX122" s="43">
        <v>98</v>
      </c>
      <c r="BY122" s="1">
        <f t="shared" si="44"/>
        <v>0.0098</v>
      </c>
      <c r="BZ122" s="36">
        <v>0.0111</v>
      </c>
      <c r="CI122" s="12">
        <v>1260</v>
      </c>
      <c r="CJ122" s="5">
        <f t="shared" si="45"/>
        <v>7.936507936507937</v>
      </c>
      <c r="CK122" s="1">
        <v>0.23</v>
      </c>
      <c r="DY122" s="1">
        <v>17.51</v>
      </c>
      <c r="DZ122" s="1">
        <f t="shared" si="46"/>
        <v>0.0017510000000000002</v>
      </c>
      <c r="EA122" s="30">
        <v>0.000285</v>
      </c>
      <c r="EB122" s="30"/>
      <c r="EC122" s="30"/>
      <c r="EE122" s="30"/>
      <c r="EF122" s="36"/>
      <c r="EG122" s="12">
        <v>315</v>
      </c>
      <c r="EH122" s="8">
        <v>31.746031746031747</v>
      </c>
      <c r="EI122" s="30">
        <v>0.12489</v>
      </c>
    </row>
    <row r="123" spans="76:139" ht="15">
      <c r="BX123" s="43">
        <v>100</v>
      </c>
      <c r="BY123" s="1">
        <f t="shared" si="44"/>
        <v>0.01</v>
      </c>
      <c r="BZ123" s="36">
        <v>0.0097</v>
      </c>
      <c r="CI123" s="12">
        <v>1270</v>
      </c>
      <c r="CJ123" s="5">
        <f t="shared" si="45"/>
        <v>7.874015748031496</v>
      </c>
      <c r="CK123" s="1">
        <v>0.14</v>
      </c>
      <c r="DY123" s="1">
        <v>17.92</v>
      </c>
      <c r="DZ123" s="1">
        <f t="shared" si="46"/>
        <v>0.0017920000000000002</v>
      </c>
      <c r="EA123" s="30">
        <v>0.000308</v>
      </c>
      <c r="EB123" s="30"/>
      <c r="EC123" s="30"/>
      <c r="EE123" s="30"/>
      <c r="EF123" s="36"/>
      <c r="EG123" s="12">
        <v>316</v>
      </c>
      <c r="EH123" s="8">
        <v>31.645569620253163</v>
      </c>
      <c r="EI123" s="30">
        <v>0.12601</v>
      </c>
    </row>
    <row r="124" spans="76:139" ht="15">
      <c r="BX124" s="43">
        <v>102</v>
      </c>
      <c r="BY124" s="1">
        <f t="shared" si="44"/>
        <v>0.0102</v>
      </c>
      <c r="BZ124" s="36">
        <v>0.0085</v>
      </c>
      <c r="CI124" s="12">
        <v>1280</v>
      </c>
      <c r="CJ124" s="5">
        <f t="shared" si="45"/>
        <v>7.8125</v>
      </c>
      <c r="CK124" s="1">
        <v>0.09</v>
      </c>
      <c r="DY124" s="1">
        <v>18.34</v>
      </c>
      <c r="DZ124" s="1">
        <f t="shared" si="46"/>
        <v>0.001834</v>
      </c>
      <c r="EA124" s="30">
        <v>0.000333</v>
      </c>
      <c r="EB124" s="30"/>
      <c r="EC124" s="30"/>
      <c r="EE124" s="30"/>
      <c r="EF124" s="36"/>
      <c r="EG124" s="12">
        <v>317</v>
      </c>
      <c r="EH124" s="8">
        <v>31.545741324921135</v>
      </c>
      <c r="EI124" s="30">
        <v>0.12712</v>
      </c>
    </row>
    <row r="125" spans="76:139" ht="15">
      <c r="BX125" s="43">
        <v>104</v>
      </c>
      <c r="BY125" s="1">
        <f t="shared" si="44"/>
        <v>0.0104</v>
      </c>
      <c r="BZ125" s="36">
        <v>0.0083</v>
      </c>
      <c r="CI125" s="12">
        <v>1290</v>
      </c>
      <c r="CJ125" s="5">
        <f t="shared" si="45"/>
        <v>7.751937984496124</v>
      </c>
      <c r="CK125" s="1">
        <v>0.06</v>
      </c>
      <c r="DY125" s="1">
        <v>18.77</v>
      </c>
      <c r="DZ125" s="1">
        <f t="shared" si="46"/>
        <v>0.001877</v>
      </c>
      <c r="EA125" s="30">
        <v>0.000362</v>
      </c>
      <c r="EB125" s="30"/>
      <c r="EC125" s="30"/>
      <c r="EE125" s="30"/>
      <c r="EF125" s="36"/>
      <c r="EG125" s="12">
        <v>318</v>
      </c>
      <c r="EH125" s="8">
        <v>31.446540880503147</v>
      </c>
      <c r="EI125" s="30">
        <v>0.12823</v>
      </c>
    </row>
    <row r="126" spans="76:139" ht="15">
      <c r="BX126" s="43">
        <v>106</v>
      </c>
      <c r="BY126" s="1">
        <f t="shared" si="44"/>
        <v>0.0106</v>
      </c>
      <c r="BZ126" s="36">
        <v>0.0096</v>
      </c>
      <c r="CI126" s="12">
        <v>1300</v>
      </c>
      <c r="CJ126" s="5">
        <f t="shared" si="45"/>
        <v>7.6923076923076925</v>
      </c>
      <c r="CK126" s="1">
        <v>0.04</v>
      </c>
      <c r="DY126" s="1">
        <v>19.2</v>
      </c>
      <c r="DZ126" s="1">
        <f t="shared" si="46"/>
        <v>0.0019199999999999998</v>
      </c>
      <c r="EA126" s="30">
        <v>0.000393</v>
      </c>
      <c r="EB126" s="30"/>
      <c r="EC126" s="30"/>
      <c r="EE126" s="30"/>
      <c r="EF126" s="36"/>
      <c r="EG126" s="12">
        <v>319</v>
      </c>
      <c r="EH126" s="8">
        <v>31.34796238244514</v>
      </c>
      <c r="EI126" s="30">
        <v>0.12933</v>
      </c>
    </row>
    <row r="127" spans="76:139" ht="15">
      <c r="BX127" s="43">
        <v>108</v>
      </c>
      <c r="BY127" s="1">
        <f t="shared" si="44"/>
        <v>0.0108</v>
      </c>
      <c r="BZ127" s="36">
        <v>0.0099</v>
      </c>
      <c r="CI127" s="12">
        <v>1310</v>
      </c>
      <c r="CJ127" s="5">
        <f t="shared" si="45"/>
        <v>7.633587786259542</v>
      </c>
      <c r="CK127" s="1">
        <v>0.03</v>
      </c>
      <c r="DY127" s="1">
        <v>19.65</v>
      </c>
      <c r="DZ127" s="1">
        <f t="shared" si="46"/>
        <v>0.0019649999999999997</v>
      </c>
      <c r="EA127" s="30">
        <v>0.000426</v>
      </c>
      <c r="EB127" s="30"/>
      <c r="EC127" s="30"/>
      <c r="EE127" s="30"/>
      <c r="EF127" s="36"/>
      <c r="EG127" s="12">
        <v>320</v>
      </c>
      <c r="EH127" s="8">
        <v>31.25</v>
      </c>
      <c r="EI127" s="30">
        <v>0.13044</v>
      </c>
    </row>
    <row r="128" spans="76:139" ht="15">
      <c r="BX128" s="43">
        <v>110</v>
      </c>
      <c r="BY128" s="1">
        <f t="shared" si="44"/>
        <v>0.011</v>
      </c>
      <c r="BZ128" s="36">
        <v>0.009</v>
      </c>
      <c r="CI128" s="12">
        <v>1320</v>
      </c>
      <c r="CJ128" s="5">
        <f t="shared" si="45"/>
        <v>7.575757575757576</v>
      </c>
      <c r="CK128" s="1">
        <v>0.02</v>
      </c>
      <c r="DY128" s="1">
        <v>20.11</v>
      </c>
      <c r="DZ128" s="1">
        <f t="shared" si="46"/>
        <v>0.0020109999999999998</v>
      </c>
      <c r="EA128" s="30">
        <v>0.000461</v>
      </c>
      <c r="EB128" s="30"/>
      <c r="EC128" s="30"/>
      <c r="EE128" s="30"/>
      <c r="EF128" s="36"/>
      <c r="EG128" s="12">
        <v>321</v>
      </c>
      <c r="EH128" s="8">
        <v>31.15264797507788</v>
      </c>
      <c r="EI128" s="30">
        <v>0.13155</v>
      </c>
    </row>
    <row r="129" spans="76:139" ht="15">
      <c r="BX129" s="43">
        <v>112</v>
      </c>
      <c r="BY129" s="1">
        <f t="shared" si="44"/>
        <v>0.0112</v>
      </c>
      <c r="BZ129" s="36">
        <v>0.0093</v>
      </c>
      <c r="CI129" s="12">
        <v>1330</v>
      </c>
      <c r="CJ129" s="5">
        <f t="shared" si="45"/>
        <v>7.518796992481203</v>
      </c>
      <c r="CK129" s="1">
        <v>0.02</v>
      </c>
      <c r="DY129" s="1">
        <v>20.57</v>
      </c>
      <c r="DZ129" s="1">
        <f t="shared" si="46"/>
        <v>0.0020570000000000002</v>
      </c>
      <c r="EA129" s="30">
        <v>0.000499</v>
      </c>
      <c r="EB129" s="30"/>
      <c r="EC129" s="30"/>
      <c r="EE129" s="30"/>
      <c r="EF129" s="36"/>
      <c r="EG129" s="12">
        <v>322</v>
      </c>
      <c r="EH129" s="8">
        <v>31.05590062111801</v>
      </c>
      <c r="EI129" s="30">
        <v>0.13265</v>
      </c>
    </row>
    <row r="130" spans="76:139" ht="15">
      <c r="BX130" s="43">
        <v>114</v>
      </c>
      <c r="BY130" s="1">
        <f t="shared" si="44"/>
        <v>0.0114</v>
      </c>
      <c r="BZ130" s="36">
        <v>0.0159</v>
      </c>
      <c r="CI130" s="12">
        <v>1340</v>
      </c>
      <c r="CJ130" s="5">
        <f t="shared" si="45"/>
        <v>7.462686567164179</v>
      </c>
      <c r="CK130" s="1">
        <v>0.01</v>
      </c>
      <c r="DY130" s="1">
        <v>21.06</v>
      </c>
      <c r="DZ130" s="1">
        <f t="shared" si="46"/>
        <v>0.002106</v>
      </c>
      <c r="EA130" s="30">
        <v>0.00054</v>
      </c>
      <c r="EB130" s="30"/>
      <c r="EC130" s="30"/>
      <c r="EE130" s="30"/>
      <c r="EF130" s="36"/>
      <c r="EG130" s="12">
        <v>323</v>
      </c>
      <c r="EH130" s="8">
        <v>30.959752321981426</v>
      </c>
      <c r="EI130" s="30">
        <v>0.13376</v>
      </c>
    </row>
    <row r="131" spans="76:139" ht="15">
      <c r="BX131" s="43">
        <v>116</v>
      </c>
      <c r="BY131" s="1">
        <f t="shared" si="44"/>
        <v>0.0116</v>
      </c>
      <c r="BZ131" s="36">
        <v>0.0106</v>
      </c>
      <c r="CI131" s="12">
        <v>1350</v>
      </c>
      <c r="CJ131" s="5">
        <f t="shared" si="45"/>
        <v>7.407407407407407</v>
      </c>
      <c r="CK131" s="1">
        <v>0.01</v>
      </c>
      <c r="DY131" s="1">
        <v>21.55</v>
      </c>
      <c r="DZ131" s="1">
        <f t="shared" si="46"/>
        <v>0.0021550000000000002</v>
      </c>
      <c r="EA131" s="30">
        <v>0.000585</v>
      </c>
      <c r="EB131" s="30"/>
      <c r="EC131" s="30"/>
      <c r="EE131" s="30"/>
      <c r="EF131" s="36"/>
      <c r="EG131" s="12">
        <v>324</v>
      </c>
      <c r="EH131" s="8">
        <v>30.864197530864196</v>
      </c>
      <c r="EI131" s="30">
        <v>0.13486</v>
      </c>
    </row>
    <row r="132" spans="76:139" ht="15">
      <c r="BX132" s="43">
        <v>118</v>
      </c>
      <c r="BY132" s="1">
        <f t="shared" si="44"/>
        <v>0.0118</v>
      </c>
      <c r="BZ132" s="36">
        <v>0.0075</v>
      </c>
      <c r="DY132" s="1">
        <v>22.05</v>
      </c>
      <c r="DZ132" s="1">
        <f t="shared" si="46"/>
        <v>0.002205</v>
      </c>
      <c r="EA132" s="30">
        <v>0.000633</v>
      </c>
      <c r="EB132" s="30"/>
      <c r="EC132" s="30"/>
      <c r="EE132" s="30"/>
      <c r="EF132" s="36"/>
      <c r="EG132" s="12">
        <v>325</v>
      </c>
      <c r="EH132" s="8">
        <v>30.76923076923077</v>
      </c>
      <c r="EI132" s="30">
        <v>0.13596</v>
      </c>
    </row>
    <row r="133" spans="76:139" ht="15">
      <c r="BX133" s="43">
        <v>120</v>
      </c>
      <c r="BY133" s="1">
        <f t="shared" si="44"/>
        <v>0.012</v>
      </c>
      <c r="BZ133" s="36">
        <v>0.0065</v>
      </c>
      <c r="DY133" s="1">
        <v>22.56</v>
      </c>
      <c r="DZ133" s="1">
        <f t="shared" si="46"/>
        <v>0.0022559999999999998</v>
      </c>
      <c r="EA133" s="30">
        <v>0.000686</v>
      </c>
      <c r="EB133" s="30"/>
      <c r="EC133" s="30"/>
      <c r="EE133" s="30"/>
      <c r="EF133" s="36"/>
      <c r="EG133" s="12">
        <v>326</v>
      </c>
      <c r="EH133" s="8">
        <v>30.67484662576687</v>
      </c>
      <c r="EI133" s="30">
        <v>0.13706</v>
      </c>
    </row>
    <row r="134" spans="76:139" ht="15">
      <c r="BX134" s="43">
        <v>122</v>
      </c>
      <c r="BY134" s="1">
        <f t="shared" si="44"/>
        <v>0.0122</v>
      </c>
      <c r="BZ134" s="36">
        <v>0.0068</v>
      </c>
      <c r="DY134" s="1">
        <v>23.09</v>
      </c>
      <c r="DZ134" s="1">
        <f t="shared" si="46"/>
        <v>0.002309</v>
      </c>
      <c r="EA134" s="30">
        <v>0.000204</v>
      </c>
      <c r="EB134" s="30"/>
      <c r="EC134" s="30"/>
      <c r="EE134" s="30"/>
      <c r="EF134" s="36"/>
      <c r="EG134" s="12">
        <v>327</v>
      </c>
      <c r="EH134" s="8">
        <v>30.581039755351682</v>
      </c>
      <c r="EI134" s="30">
        <v>0.13815</v>
      </c>
    </row>
    <row r="135" spans="76:139" ht="15">
      <c r="BX135" s="43">
        <v>124</v>
      </c>
      <c r="BY135" s="1">
        <f t="shared" si="44"/>
        <v>0.0124</v>
      </c>
      <c r="BZ135" s="36">
        <v>0.007</v>
      </c>
      <c r="DY135" s="1">
        <v>23.63</v>
      </c>
      <c r="DZ135" s="1">
        <f t="shared" si="46"/>
        <v>0.002363</v>
      </c>
      <c r="EA135" s="30">
        <v>0.000221</v>
      </c>
      <c r="EB135" s="30"/>
      <c r="EC135" s="30"/>
      <c r="EE135" s="30"/>
      <c r="EF135" s="36"/>
      <c r="EG135" s="12">
        <v>328</v>
      </c>
      <c r="EH135" s="8">
        <v>30.48780487804878</v>
      </c>
      <c r="EI135" s="30">
        <v>0.13925</v>
      </c>
    </row>
    <row r="136" spans="76:139" ht="15">
      <c r="BX136" s="43">
        <v>126</v>
      </c>
      <c r="BY136" s="1">
        <f aca="true" t="shared" si="47" ref="BY136:BY177">BX136/10000</f>
        <v>0.0126</v>
      </c>
      <c r="BZ136" s="36">
        <v>0.0073</v>
      </c>
      <c r="DY136" s="1">
        <v>24.17</v>
      </c>
      <c r="DZ136" s="1">
        <f aca="true" t="shared" si="48" ref="DZ136:DZ199">DY136/10000</f>
        <v>0.0024170000000000003</v>
      </c>
      <c r="EA136" s="30">
        <v>0.000239</v>
      </c>
      <c r="EB136" s="30"/>
      <c r="EC136" s="30"/>
      <c r="EE136" s="30"/>
      <c r="EF136" s="36"/>
      <c r="EG136" s="12">
        <v>329</v>
      </c>
      <c r="EH136" s="8">
        <v>30.3951367781155</v>
      </c>
      <c r="EI136" s="30">
        <v>0.14034</v>
      </c>
    </row>
    <row r="137" spans="76:139" ht="15">
      <c r="BX137" s="43">
        <v>128</v>
      </c>
      <c r="BY137" s="1">
        <f t="shared" si="47"/>
        <v>0.0128</v>
      </c>
      <c r="BZ137" s="36">
        <v>0.0076</v>
      </c>
      <c r="DY137" s="1">
        <v>24.74</v>
      </c>
      <c r="DZ137" s="1">
        <f t="shared" si="48"/>
        <v>0.0024739999999999996</v>
      </c>
      <c r="EA137" s="30">
        <v>0.000258</v>
      </c>
      <c r="EB137" s="30"/>
      <c r="EC137" s="30"/>
      <c r="EE137" s="30"/>
      <c r="EF137" s="36"/>
      <c r="EG137" s="12">
        <v>330</v>
      </c>
      <c r="EH137" s="8">
        <v>30.303030303030305</v>
      </c>
      <c r="EI137" s="30">
        <v>0.14142</v>
      </c>
    </row>
    <row r="138" spans="76:139" ht="15">
      <c r="BX138" s="43">
        <v>130</v>
      </c>
      <c r="BY138" s="1">
        <f t="shared" si="47"/>
        <v>0.013</v>
      </c>
      <c r="BZ138" s="36">
        <v>0.0076</v>
      </c>
      <c r="DY138" s="1">
        <v>25.31</v>
      </c>
      <c r="DZ138" s="1">
        <f t="shared" si="48"/>
        <v>0.002531</v>
      </c>
      <c r="EA138" s="30">
        <v>0.000279</v>
      </c>
      <c r="EB138" s="30"/>
      <c r="EC138" s="30"/>
      <c r="EE138" s="30"/>
      <c r="EF138" s="36"/>
      <c r="EG138" s="12">
        <v>331</v>
      </c>
      <c r="EH138" s="8">
        <v>30.211480362537763</v>
      </c>
      <c r="EI138" s="30">
        <v>0.1425</v>
      </c>
    </row>
    <row r="139" spans="76:139" ht="15">
      <c r="BX139" s="43">
        <v>132</v>
      </c>
      <c r="BY139" s="1">
        <f t="shared" si="47"/>
        <v>0.0132</v>
      </c>
      <c r="BZ139" s="36">
        <v>0.0083</v>
      </c>
      <c r="DY139" s="1">
        <v>25.91</v>
      </c>
      <c r="DZ139" s="1">
        <f t="shared" si="48"/>
        <v>0.002591</v>
      </c>
      <c r="EA139" s="30">
        <v>0.000302</v>
      </c>
      <c r="EB139" s="30"/>
      <c r="EC139" s="30"/>
      <c r="EE139" s="30"/>
      <c r="EF139" s="36"/>
      <c r="EG139" s="12">
        <v>332</v>
      </c>
      <c r="EH139" s="8">
        <v>30.120481927710845</v>
      </c>
      <c r="EI139" s="30">
        <v>0.14358</v>
      </c>
    </row>
    <row r="140" spans="76:139" ht="15">
      <c r="BX140" s="43">
        <v>134</v>
      </c>
      <c r="BY140" s="1">
        <f t="shared" si="47"/>
        <v>0.0134</v>
      </c>
      <c r="BZ140" s="36">
        <v>0.0087</v>
      </c>
      <c r="DY140" s="1">
        <v>26.51</v>
      </c>
      <c r="DZ140" s="1">
        <f t="shared" si="48"/>
        <v>0.002651</v>
      </c>
      <c r="EA140" s="30">
        <v>0.000326</v>
      </c>
      <c r="EB140" s="30"/>
      <c r="EC140" s="30"/>
      <c r="EE140" s="30"/>
      <c r="EF140" s="36"/>
      <c r="EG140" s="12">
        <v>333</v>
      </c>
      <c r="EH140" s="8">
        <v>30.03003003003003</v>
      </c>
      <c r="EI140" s="30">
        <v>0.14466</v>
      </c>
    </row>
    <row r="141" spans="76:139" ht="15">
      <c r="BX141" s="43">
        <v>136</v>
      </c>
      <c r="BY141" s="1">
        <f t="shared" si="47"/>
        <v>0.0136</v>
      </c>
      <c r="BZ141" s="36">
        <v>0.0093</v>
      </c>
      <c r="DY141" s="1">
        <v>27.12</v>
      </c>
      <c r="DZ141" s="1">
        <f t="shared" si="48"/>
        <v>0.002712</v>
      </c>
      <c r="EA141" s="30">
        <v>0.000352</v>
      </c>
      <c r="EB141" s="30"/>
      <c r="EC141" s="30"/>
      <c r="EE141" s="30"/>
      <c r="EF141" s="36"/>
      <c r="EG141" s="12">
        <v>334</v>
      </c>
      <c r="EH141" s="8">
        <v>29.940119760479043</v>
      </c>
      <c r="EI141" s="30">
        <v>0.14573</v>
      </c>
    </row>
    <row r="142" spans="76:139" ht="15">
      <c r="BX142" s="43">
        <v>138</v>
      </c>
      <c r="BY142" s="1">
        <f t="shared" si="47"/>
        <v>0.0138</v>
      </c>
      <c r="BZ142" s="36">
        <v>0.0103</v>
      </c>
      <c r="DY142" s="1">
        <v>27.76</v>
      </c>
      <c r="DZ142" s="1">
        <f t="shared" si="48"/>
        <v>0.0027760000000000003</v>
      </c>
      <c r="EA142" s="30">
        <v>0.00038</v>
      </c>
      <c r="EB142" s="30"/>
      <c r="EC142" s="30"/>
      <c r="EE142" s="30"/>
      <c r="EF142" s="36"/>
      <c r="EG142" s="12">
        <v>335</v>
      </c>
      <c r="EH142" s="8">
        <v>29.850746268656717</v>
      </c>
      <c r="EI142" s="30">
        <v>0.14679</v>
      </c>
    </row>
    <row r="143" spans="76:139" ht="15">
      <c r="BX143" s="43">
        <v>150</v>
      </c>
      <c r="BY143" s="1">
        <f t="shared" si="47"/>
        <v>0.015</v>
      </c>
      <c r="BZ143" s="36">
        <v>0.0199</v>
      </c>
      <c r="DY143" s="1">
        <v>28.4</v>
      </c>
      <c r="DZ143" s="1">
        <f t="shared" si="48"/>
        <v>0.0028399999999999996</v>
      </c>
      <c r="EA143" s="30">
        <v>0.000411</v>
      </c>
      <c r="EB143" s="30"/>
      <c r="EC143" s="30"/>
      <c r="EE143" s="30"/>
      <c r="EF143" s="36"/>
      <c r="EG143" s="12">
        <v>336</v>
      </c>
      <c r="EH143" s="8">
        <v>29.76190476190476</v>
      </c>
      <c r="EI143" s="30">
        <v>0.14785</v>
      </c>
    </row>
    <row r="144" spans="76:139" ht="15">
      <c r="BX144" s="43">
        <v>160</v>
      </c>
      <c r="BY144" s="1">
        <f t="shared" si="47"/>
        <v>0.016</v>
      </c>
      <c r="BZ144" s="36">
        <v>0.0226</v>
      </c>
      <c r="DY144" s="1">
        <v>29.06</v>
      </c>
      <c r="DZ144" s="1">
        <f t="shared" si="48"/>
        <v>0.0029059999999999997</v>
      </c>
      <c r="EA144" s="30">
        <v>0.000444</v>
      </c>
      <c r="EB144" s="30"/>
      <c r="EC144" s="30"/>
      <c r="EE144" s="30"/>
      <c r="EF144" s="36"/>
      <c r="EG144" s="12">
        <v>337</v>
      </c>
      <c r="EH144" s="8">
        <v>29.673590504451038</v>
      </c>
      <c r="EI144" s="30">
        <v>0.1489</v>
      </c>
    </row>
    <row r="145" spans="76:139" ht="15">
      <c r="BX145" s="43">
        <v>170</v>
      </c>
      <c r="BY145" s="1">
        <f t="shared" si="47"/>
        <v>0.017</v>
      </c>
      <c r="BZ145" s="36">
        <v>0.0244</v>
      </c>
      <c r="DY145" s="1">
        <v>29.74</v>
      </c>
      <c r="DZ145" s="1">
        <f t="shared" si="48"/>
        <v>0.0029739999999999996</v>
      </c>
      <c r="EA145" s="30">
        <v>0.00048</v>
      </c>
      <c r="EB145" s="30"/>
      <c r="EC145" s="30"/>
      <c r="EE145" s="30"/>
      <c r="EF145" s="36"/>
      <c r="EG145" s="12">
        <v>338</v>
      </c>
      <c r="EH145" s="8">
        <v>29.585798816568047</v>
      </c>
      <c r="EI145" s="30">
        <v>0.14995</v>
      </c>
    </row>
    <row r="146" spans="76:139" ht="15">
      <c r="BX146" s="43">
        <v>180</v>
      </c>
      <c r="BY146" s="1">
        <f t="shared" si="47"/>
        <v>0.018</v>
      </c>
      <c r="BZ146" s="36">
        <v>0.0281</v>
      </c>
      <c r="DY146" s="1">
        <v>30.43</v>
      </c>
      <c r="DZ146" s="1">
        <f t="shared" si="48"/>
        <v>0.003043</v>
      </c>
      <c r="EA146" s="30">
        <v>0.000518</v>
      </c>
      <c r="EB146" s="30"/>
      <c r="EC146" s="30"/>
      <c r="EE146" s="30"/>
      <c r="EF146" s="36"/>
      <c r="EG146" s="12">
        <v>339</v>
      </c>
      <c r="EH146" s="8">
        <v>29.49852507374631</v>
      </c>
      <c r="EI146" s="30">
        <v>0.151</v>
      </c>
    </row>
    <row r="147" spans="76:139" ht="15">
      <c r="BX147" s="43">
        <v>190</v>
      </c>
      <c r="BY147" s="1">
        <f t="shared" si="47"/>
        <v>0.019</v>
      </c>
      <c r="BZ147" s="36">
        <v>0.0335</v>
      </c>
      <c r="DY147" s="1">
        <v>31.14</v>
      </c>
      <c r="DZ147" s="1">
        <f t="shared" si="48"/>
        <v>0.003114</v>
      </c>
      <c r="EA147" s="30">
        <v>0.00056</v>
      </c>
      <c r="EB147" s="30"/>
      <c r="EC147" s="30"/>
      <c r="EE147" s="30"/>
      <c r="EF147" s="36"/>
      <c r="EG147" s="12">
        <v>340</v>
      </c>
      <c r="EH147" s="8">
        <v>29.41176470588235</v>
      </c>
      <c r="EI147" s="30">
        <v>0.15203</v>
      </c>
    </row>
    <row r="148" spans="76:139" ht="15">
      <c r="BX148" s="43">
        <v>200</v>
      </c>
      <c r="BY148" s="1">
        <f t="shared" si="47"/>
        <v>0.02</v>
      </c>
      <c r="BZ148" s="36">
        <v>0.0374</v>
      </c>
      <c r="DY148" s="1">
        <v>31.87</v>
      </c>
      <c r="DZ148" s="1">
        <f t="shared" si="48"/>
        <v>0.003187</v>
      </c>
      <c r="EA148" s="30">
        <v>0.000605</v>
      </c>
      <c r="EB148" s="30"/>
      <c r="EC148" s="30"/>
      <c r="EE148" s="30"/>
      <c r="EF148" s="36"/>
      <c r="EG148" s="12">
        <v>341</v>
      </c>
      <c r="EH148" s="8">
        <v>29.325513196480937</v>
      </c>
      <c r="EI148" s="30">
        <v>0.15306</v>
      </c>
    </row>
    <row r="149" spans="76:139" ht="15">
      <c r="BX149" s="43">
        <v>210</v>
      </c>
      <c r="BY149" s="1">
        <f t="shared" si="47"/>
        <v>0.021</v>
      </c>
      <c r="BZ149" s="36">
        <v>0.0437</v>
      </c>
      <c r="DY149" s="1">
        <v>32.61</v>
      </c>
      <c r="DZ149" s="1">
        <f t="shared" si="48"/>
        <v>0.003261</v>
      </c>
      <c r="EA149" s="30">
        <v>0.000653</v>
      </c>
      <c r="EB149" s="30"/>
      <c r="EC149" s="30"/>
      <c r="EE149" s="30"/>
      <c r="EF149" s="36"/>
      <c r="EG149" s="12">
        <v>342</v>
      </c>
      <c r="EH149" s="8">
        <v>29.239766081871345</v>
      </c>
      <c r="EI149" s="30">
        <v>0.15409</v>
      </c>
    </row>
    <row r="150" spans="76:139" ht="15">
      <c r="BX150" s="43">
        <v>220</v>
      </c>
      <c r="BY150" s="1">
        <f t="shared" si="47"/>
        <v>0.022</v>
      </c>
      <c r="BZ150" s="36">
        <v>0.0462</v>
      </c>
      <c r="DY150" s="1">
        <v>33.37</v>
      </c>
      <c r="DZ150" s="1">
        <f t="shared" si="48"/>
        <v>0.0033369999999999997</v>
      </c>
      <c r="EA150" s="30">
        <v>0.000706</v>
      </c>
      <c r="EB150" s="30"/>
      <c r="EC150" s="30"/>
      <c r="EE150" s="30"/>
      <c r="EF150" s="36"/>
      <c r="EG150" s="12">
        <v>343</v>
      </c>
      <c r="EH150" s="8">
        <v>29.154518950437318</v>
      </c>
      <c r="EI150" s="30">
        <v>0.1551</v>
      </c>
    </row>
    <row r="151" spans="76:139" ht="15">
      <c r="BX151" s="43">
        <v>230</v>
      </c>
      <c r="BY151" s="1">
        <f t="shared" si="47"/>
        <v>0.023</v>
      </c>
      <c r="BZ151" s="36">
        <v>0.052</v>
      </c>
      <c r="DY151" s="1">
        <v>34.15</v>
      </c>
      <c r="DZ151" s="1">
        <f t="shared" si="48"/>
        <v>0.003415</v>
      </c>
      <c r="EA151" s="30">
        <v>0.000764</v>
      </c>
      <c r="EB151" s="30"/>
      <c r="EC151" s="30"/>
      <c r="EE151" s="30"/>
      <c r="EF151" s="36"/>
      <c r="EG151" s="12">
        <v>344</v>
      </c>
      <c r="EH151" s="8">
        <v>29.069767441860463</v>
      </c>
      <c r="EI151" s="30">
        <v>0.15611</v>
      </c>
    </row>
    <row r="152" spans="76:139" ht="15">
      <c r="BX152" s="43">
        <v>240</v>
      </c>
      <c r="BY152" s="1">
        <f t="shared" si="47"/>
        <v>0.024</v>
      </c>
      <c r="BZ152" s="36">
        <v>0.0578</v>
      </c>
      <c r="DY152" s="1">
        <v>34.94</v>
      </c>
      <c r="DZ152" s="1">
        <f t="shared" si="48"/>
        <v>0.0034939999999999997</v>
      </c>
      <c r="EA152" s="30">
        <v>0.000826</v>
      </c>
      <c r="EB152" s="30"/>
      <c r="EC152" s="30"/>
      <c r="EE152" s="30"/>
      <c r="EF152" s="36"/>
      <c r="EG152" s="12">
        <v>345</v>
      </c>
      <c r="EH152" s="8">
        <v>28.985507246376812</v>
      </c>
      <c r="EI152" s="30">
        <v>0.15711</v>
      </c>
    </row>
    <row r="153" spans="76:139" ht="15">
      <c r="BX153" s="43">
        <v>250</v>
      </c>
      <c r="BY153" s="1">
        <f t="shared" si="47"/>
        <v>0.025</v>
      </c>
      <c r="BZ153" s="36">
        <v>0.065</v>
      </c>
      <c r="DY153" s="1">
        <v>35.76</v>
      </c>
      <c r="DZ153" s="1">
        <f t="shared" si="48"/>
        <v>0.0035759999999999998</v>
      </c>
      <c r="EA153" s="30">
        <v>0.000893</v>
      </c>
      <c r="EB153" s="30"/>
      <c r="EC153" s="30"/>
      <c r="EE153" s="30"/>
      <c r="EF153" s="36"/>
      <c r="EG153" s="12">
        <v>346</v>
      </c>
      <c r="EH153" s="8">
        <v>28.90173410404624</v>
      </c>
      <c r="EI153" s="30">
        <v>0.1581</v>
      </c>
    </row>
    <row r="154" spans="76:139" ht="15">
      <c r="BX154" s="43">
        <v>260</v>
      </c>
      <c r="BY154" s="1">
        <f t="shared" si="47"/>
        <v>0.026</v>
      </c>
      <c r="BZ154" s="36">
        <v>0.0726</v>
      </c>
      <c r="DY154" s="1">
        <v>36.6</v>
      </c>
      <c r="DZ154" s="1">
        <f t="shared" si="48"/>
        <v>0.00366</v>
      </c>
      <c r="EA154" s="30">
        <v>0.000965</v>
      </c>
      <c r="EB154" s="30"/>
      <c r="EC154" s="30"/>
      <c r="EE154" s="30"/>
      <c r="EF154" s="36"/>
      <c r="EG154" s="12">
        <v>347</v>
      </c>
      <c r="EH154" s="8">
        <v>28.81844380403458</v>
      </c>
      <c r="EI154" s="30">
        <v>0.15909</v>
      </c>
    </row>
    <row r="155" spans="76:139" ht="15">
      <c r="BX155" s="43">
        <v>270</v>
      </c>
      <c r="BY155" s="1">
        <f t="shared" si="47"/>
        <v>0.027</v>
      </c>
      <c r="BZ155" s="36">
        <v>0.068</v>
      </c>
      <c r="DY155" s="1">
        <v>37.45</v>
      </c>
      <c r="DZ155" s="1">
        <f t="shared" si="48"/>
        <v>0.0037450000000000005</v>
      </c>
      <c r="EA155" s="30">
        <v>0.00104</v>
      </c>
      <c r="EB155" s="30"/>
      <c r="EC155" s="30"/>
      <c r="EE155" s="30"/>
      <c r="EF155" s="36"/>
      <c r="EG155" s="12">
        <v>348</v>
      </c>
      <c r="EH155" s="8">
        <v>28.735632183908045</v>
      </c>
      <c r="EI155" s="30">
        <v>0.16006</v>
      </c>
    </row>
    <row r="156" spans="76:139" ht="15">
      <c r="BX156" s="43">
        <v>280</v>
      </c>
      <c r="BY156" s="1">
        <f t="shared" si="47"/>
        <v>0.028</v>
      </c>
      <c r="BZ156" s="36">
        <v>0.075</v>
      </c>
      <c r="DY156" s="1">
        <v>38.31</v>
      </c>
      <c r="DZ156" s="1">
        <f t="shared" si="48"/>
        <v>0.003831</v>
      </c>
      <c r="EA156" s="30">
        <v>0.00113</v>
      </c>
      <c r="EB156" s="30"/>
      <c r="EC156" s="30"/>
      <c r="EE156" s="30"/>
      <c r="EF156" s="36"/>
      <c r="EG156" s="12">
        <v>349</v>
      </c>
      <c r="EH156" s="8">
        <v>28.653295128939828</v>
      </c>
      <c r="EI156" s="30">
        <v>0.16102</v>
      </c>
    </row>
    <row r="157" spans="76:139" ht="15">
      <c r="BX157" s="43">
        <v>290</v>
      </c>
      <c r="BY157" s="1">
        <f t="shared" si="47"/>
        <v>0.029</v>
      </c>
      <c r="BZ157" s="36">
        <v>0.082</v>
      </c>
      <c r="DY157" s="1">
        <v>39.21</v>
      </c>
      <c r="DZ157" s="1">
        <f t="shared" si="48"/>
        <v>0.003921</v>
      </c>
      <c r="EA157" s="30">
        <v>0.00122</v>
      </c>
      <c r="EB157" s="30"/>
      <c r="EC157" s="30"/>
      <c r="EE157" s="30"/>
      <c r="EF157" s="36"/>
      <c r="EG157" s="12">
        <v>350</v>
      </c>
      <c r="EH157" s="8">
        <v>28.571428571428573</v>
      </c>
      <c r="EI157" s="30">
        <v>0.16198</v>
      </c>
    </row>
    <row r="158" spans="76:139" ht="15">
      <c r="BX158" s="43">
        <v>300</v>
      </c>
      <c r="BY158" s="1">
        <f t="shared" si="47"/>
        <v>0.03</v>
      </c>
      <c r="BZ158" s="36">
        <v>0.09</v>
      </c>
      <c r="DY158" s="1">
        <v>40.12</v>
      </c>
      <c r="DZ158" s="1">
        <f t="shared" si="48"/>
        <v>0.004012</v>
      </c>
      <c r="EA158" s="30">
        <v>0.00132</v>
      </c>
      <c r="EB158" s="30"/>
      <c r="EC158" s="30"/>
      <c r="EE158" s="30"/>
      <c r="EF158" s="36"/>
      <c r="EG158" s="12">
        <v>351</v>
      </c>
      <c r="EH158" s="8">
        <v>28.490028490028493</v>
      </c>
      <c r="EI158" s="30">
        <v>0.16293</v>
      </c>
    </row>
    <row r="159" spans="76:139" ht="15">
      <c r="BX159" s="43">
        <v>310</v>
      </c>
      <c r="BY159" s="1">
        <f t="shared" si="47"/>
        <v>0.031</v>
      </c>
      <c r="BZ159" s="36">
        <v>0.092</v>
      </c>
      <c r="DY159" s="1">
        <v>41.05</v>
      </c>
      <c r="DZ159" s="1">
        <f t="shared" si="48"/>
        <v>0.004105</v>
      </c>
      <c r="EA159" s="30">
        <v>0.00143</v>
      </c>
      <c r="EB159" s="30"/>
      <c r="EC159" s="30"/>
      <c r="EE159" s="30"/>
      <c r="EF159" s="36"/>
      <c r="EG159" s="12">
        <v>352</v>
      </c>
      <c r="EH159" s="8">
        <v>28.40909090909091</v>
      </c>
      <c r="EI159" s="30">
        <v>0.16386</v>
      </c>
    </row>
    <row r="160" spans="76:139" ht="15">
      <c r="BX160" s="43">
        <v>320</v>
      </c>
      <c r="BY160" s="1">
        <f t="shared" si="47"/>
        <v>0.032</v>
      </c>
      <c r="BZ160" s="36">
        <v>0.094</v>
      </c>
      <c r="DY160" s="1">
        <v>42.01</v>
      </c>
      <c r="DZ160" s="1">
        <f t="shared" si="48"/>
        <v>0.004201</v>
      </c>
      <c r="EA160" s="30">
        <v>0.00154</v>
      </c>
      <c r="EB160" s="30"/>
      <c r="EC160" s="30"/>
      <c r="EE160" s="30"/>
      <c r="EF160" s="36"/>
      <c r="EG160" s="12">
        <v>353</v>
      </c>
      <c r="EH160" s="8">
        <v>28.328611898016998</v>
      </c>
      <c r="EI160" s="30">
        <v>0.16479</v>
      </c>
    </row>
    <row r="161" spans="76:139" ht="15">
      <c r="BX161" s="43">
        <v>330</v>
      </c>
      <c r="BY161" s="1">
        <f t="shared" si="47"/>
        <v>0.033</v>
      </c>
      <c r="BZ161" s="36">
        <v>0.098</v>
      </c>
      <c r="DY161" s="1">
        <v>42.99</v>
      </c>
      <c r="DZ161" s="1">
        <f t="shared" si="48"/>
        <v>0.004299</v>
      </c>
      <c r="EA161" s="30">
        <v>0.00166</v>
      </c>
      <c r="EB161" s="30"/>
      <c r="EC161" s="30"/>
      <c r="EE161" s="30"/>
      <c r="EF161" s="36"/>
      <c r="EG161" s="12">
        <v>354</v>
      </c>
      <c r="EH161" s="8">
        <v>28.248587570621467</v>
      </c>
      <c r="EI161" s="30">
        <v>0.1657</v>
      </c>
    </row>
    <row r="162" spans="76:139" ht="15">
      <c r="BX162" s="43">
        <v>340</v>
      </c>
      <c r="BY162" s="1">
        <f t="shared" si="47"/>
        <v>0.034</v>
      </c>
      <c r="BZ162" s="36">
        <v>0.107</v>
      </c>
      <c r="DY162" s="1">
        <v>44</v>
      </c>
      <c r="DZ162" s="1">
        <f t="shared" si="48"/>
        <v>0.0044</v>
      </c>
      <c r="EA162" s="30">
        <v>0.00179</v>
      </c>
      <c r="EB162" s="30"/>
      <c r="EC162" s="30"/>
      <c r="EE162" s="30"/>
      <c r="EF162" s="36"/>
      <c r="EG162" s="12">
        <v>355</v>
      </c>
      <c r="EH162" s="8">
        <v>28.169014084507044</v>
      </c>
      <c r="EI162" s="30">
        <v>0.1666</v>
      </c>
    </row>
    <row r="163" spans="76:139" ht="15">
      <c r="BX163" s="43">
        <v>350</v>
      </c>
      <c r="BY163" s="1">
        <f t="shared" si="47"/>
        <v>0.035</v>
      </c>
      <c r="BZ163" s="36">
        <v>0.113</v>
      </c>
      <c r="DY163" s="1">
        <v>45.02</v>
      </c>
      <c r="DZ163" s="1">
        <f t="shared" si="48"/>
        <v>0.004502</v>
      </c>
      <c r="EA163" s="30">
        <v>0.00192</v>
      </c>
      <c r="EB163" s="30"/>
      <c r="EC163" s="30"/>
      <c r="EE163" s="30"/>
      <c r="EF163" s="36"/>
      <c r="EG163" s="12">
        <v>356</v>
      </c>
      <c r="EH163" s="8">
        <v>28.089887640449437</v>
      </c>
      <c r="EI163" s="30">
        <v>0.1675</v>
      </c>
    </row>
    <row r="164" spans="76:139" ht="15">
      <c r="BX164" s="43">
        <v>360</v>
      </c>
      <c r="BY164" s="1">
        <f t="shared" si="47"/>
        <v>0.036</v>
      </c>
      <c r="BZ164" s="36">
        <v>0.12</v>
      </c>
      <c r="DY164" s="1">
        <v>46.07</v>
      </c>
      <c r="DZ164" s="1">
        <f t="shared" si="48"/>
        <v>0.004607</v>
      </c>
      <c r="EA164" s="30">
        <v>0.00207</v>
      </c>
      <c r="EB164" s="30"/>
      <c r="EC164" s="30"/>
      <c r="EE164" s="30"/>
      <c r="EF164" s="36"/>
      <c r="EG164" s="12">
        <v>357</v>
      </c>
      <c r="EH164" s="8">
        <v>28.011204481792717</v>
      </c>
      <c r="EI164" s="30">
        <v>0.16838</v>
      </c>
    </row>
    <row r="165" spans="76:139" ht="15">
      <c r="BX165" s="43">
        <v>370</v>
      </c>
      <c r="BY165" s="1">
        <f t="shared" si="47"/>
        <v>0.037</v>
      </c>
      <c r="BZ165" s="36">
        <v>0.128</v>
      </c>
      <c r="DY165" s="1">
        <v>47.14</v>
      </c>
      <c r="DZ165" s="1">
        <f t="shared" si="48"/>
        <v>0.004714</v>
      </c>
      <c r="EA165" s="30">
        <v>0.00222</v>
      </c>
      <c r="EB165" s="30"/>
      <c r="EC165" s="30"/>
      <c r="EE165" s="30"/>
      <c r="EF165" s="36"/>
      <c r="EG165" s="12">
        <v>358</v>
      </c>
      <c r="EH165" s="8">
        <v>27.932960893854748</v>
      </c>
      <c r="EI165" s="30">
        <v>0.16925</v>
      </c>
    </row>
    <row r="166" spans="76:139" ht="15">
      <c r="BX166" s="43">
        <v>380</v>
      </c>
      <c r="BY166" s="1">
        <f t="shared" si="47"/>
        <v>0.038</v>
      </c>
      <c r="BZ166" s="36">
        <v>0.137</v>
      </c>
      <c r="DY166" s="1">
        <v>48.24</v>
      </c>
      <c r="DZ166" s="1">
        <f t="shared" si="48"/>
        <v>0.004824</v>
      </c>
      <c r="EA166" s="30">
        <v>0.00239</v>
      </c>
      <c r="EB166" s="30"/>
      <c r="EC166" s="30"/>
      <c r="EE166" s="30"/>
      <c r="EF166" s="36"/>
      <c r="EG166" s="12">
        <v>359</v>
      </c>
      <c r="EH166" s="8">
        <v>27.855153203342617</v>
      </c>
      <c r="EI166" s="30">
        <v>0.1701</v>
      </c>
    </row>
    <row r="167" spans="76:139" ht="15">
      <c r="BX167" s="43">
        <v>390</v>
      </c>
      <c r="BY167" s="1">
        <f t="shared" si="47"/>
        <v>0.039</v>
      </c>
      <c r="BZ167" s="36">
        <v>0.144</v>
      </c>
      <c r="DY167" s="1">
        <v>49.36</v>
      </c>
      <c r="DZ167" s="1">
        <f t="shared" si="48"/>
        <v>0.004936</v>
      </c>
      <c r="EA167" s="30">
        <v>0.00257</v>
      </c>
      <c r="EB167" s="30"/>
      <c r="EC167" s="30"/>
      <c r="EE167" s="30"/>
      <c r="EF167" s="36"/>
      <c r="EG167" s="12">
        <v>360</v>
      </c>
      <c r="EH167" s="8">
        <v>27.77777777777778</v>
      </c>
      <c r="EI167" s="30">
        <v>0.17095</v>
      </c>
    </row>
    <row r="168" spans="76:139" ht="15">
      <c r="BX168" s="43">
        <v>400</v>
      </c>
      <c r="BY168" s="1">
        <f t="shared" si="47"/>
        <v>0.04</v>
      </c>
      <c r="BZ168" s="36">
        <v>0.156</v>
      </c>
      <c r="DY168" s="1">
        <v>50.5</v>
      </c>
      <c r="DZ168" s="1">
        <f t="shared" si="48"/>
        <v>0.00505</v>
      </c>
      <c r="EA168" s="30">
        <v>0.00277</v>
      </c>
      <c r="EB168" s="30"/>
      <c r="EC168" s="30"/>
      <c r="EE168" s="30"/>
      <c r="EF168" s="36"/>
      <c r="EG168" s="12">
        <v>361</v>
      </c>
      <c r="EH168" s="8">
        <v>27.700831024930746</v>
      </c>
      <c r="EI168" s="30">
        <v>0.17179</v>
      </c>
    </row>
    <row r="169" spans="76:139" ht="15">
      <c r="BX169" s="43">
        <v>410</v>
      </c>
      <c r="BY169" s="1">
        <f t="shared" si="47"/>
        <v>0.041</v>
      </c>
      <c r="BZ169" s="36">
        <v>0.169</v>
      </c>
      <c r="DY169" s="1">
        <v>51.68</v>
      </c>
      <c r="DZ169" s="1">
        <f t="shared" si="48"/>
        <v>0.005168</v>
      </c>
      <c r="EA169" s="30">
        <v>0.00298</v>
      </c>
      <c r="EB169" s="30"/>
      <c r="EC169" s="30"/>
      <c r="EE169" s="30"/>
      <c r="EF169" s="36"/>
      <c r="EG169" s="12">
        <v>362</v>
      </c>
      <c r="EH169" s="8">
        <v>27.624309392265193</v>
      </c>
      <c r="EI169" s="30">
        <v>0.17261</v>
      </c>
    </row>
    <row r="170" spans="76:139" ht="15">
      <c r="BX170" s="43">
        <v>420</v>
      </c>
      <c r="BY170" s="1">
        <f t="shared" si="47"/>
        <v>0.042</v>
      </c>
      <c r="BZ170" s="36">
        <v>0.18</v>
      </c>
      <c r="DY170" s="1">
        <v>52.89</v>
      </c>
      <c r="DZ170" s="1">
        <f t="shared" si="48"/>
        <v>0.005289</v>
      </c>
      <c r="EA170" s="30">
        <v>0.00321</v>
      </c>
      <c r="EB170" s="30"/>
      <c r="EC170" s="30"/>
      <c r="EE170" s="30"/>
      <c r="EF170" s="36"/>
      <c r="EG170" s="12">
        <v>363</v>
      </c>
      <c r="EH170" s="8">
        <v>27.548209366391184</v>
      </c>
      <c r="EI170" s="30">
        <v>0.17343</v>
      </c>
    </row>
    <row r="171" spans="76:139" ht="15">
      <c r="BX171" s="43">
        <v>430</v>
      </c>
      <c r="BY171" s="1">
        <f t="shared" si="47"/>
        <v>0.043</v>
      </c>
      <c r="BZ171" s="36">
        <v>0.19</v>
      </c>
      <c r="DY171" s="1">
        <v>54.12</v>
      </c>
      <c r="DZ171" s="1">
        <f t="shared" si="48"/>
        <v>0.005412</v>
      </c>
      <c r="EA171" s="30">
        <v>0.00346</v>
      </c>
      <c r="EB171" s="30"/>
      <c r="EC171" s="30"/>
      <c r="EE171" s="30"/>
      <c r="EF171" s="36"/>
      <c r="EG171" s="12">
        <v>364</v>
      </c>
      <c r="EH171" s="8">
        <v>27.472527472527474</v>
      </c>
      <c r="EI171" s="30">
        <v>0.17423</v>
      </c>
    </row>
    <row r="172" spans="76:139" ht="15">
      <c r="BX172" s="43">
        <v>440</v>
      </c>
      <c r="BY172" s="1">
        <f t="shared" si="47"/>
        <v>0.044</v>
      </c>
      <c r="BZ172" s="36">
        <v>0.202</v>
      </c>
      <c r="DY172" s="1">
        <v>55.37</v>
      </c>
      <c r="DZ172" s="1">
        <f t="shared" si="48"/>
        <v>0.005536999999999999</v>
      </c>
      <c r="EA172" s="30">
        <v>0.00372</v>
      </c>
      <c r="EB172" s="30"/>
      <c r="EC172" s="30"/>
      <c r="EE172" s="30"/>
      <c r="EF172" s="36"/>
      <c r="EG172" s="12">
        <v>365</v>
      </c>
      <c r="EH172" s="8">
        <v>27.397260273972602</v>
      </c>
      <c r="EI172" s="30">
        <v>0.17503</v>
      </c>
    </row>
    <row r="173" spans="76:139" ht="15">
      <c r="BX173" s="43">
        <v>450</v>
      </c>
      <c r="BY173" s="1">
        <f t="shared" si="47"/>
        <v>0.045</v>
      </c>
      <c r="BZ173" s="36">
        <v>0.218</v>
      </c>
      <c r="DY173" s="1">
        <v>56.67</v>
      </c>
      <c r="DZ173" s="1">
        <f t="shared" si="48"/>
        <v>0.005667</v>
      </c>
      <c r="EA173" s="30">
        <v>0.00401</v>
      </c>
      <c r="EB173" s="30"/>
      <c r="EC173" s="30"/>
      <c r="EE173" s="30"/>
      <c r="EF173" s="36"/>
      <c r="EG173" s="12">
        <v>366</v>
      </c>
      <c r="EH173" s="8">
        <v>27.3224043715847</v>
      </c>
      <c r="EI173" s="30">
        <v>0.17583</v>
      </c>
    </row>
    <row r="174" spans="76:139" ht="15">
      <c r="BX174" s="43">
        <v>460</v>
      </c>
      <c r="BY174" s="1">
        <f t="shared" si="47"/>
        <v>0.046</v>
      </c>
      <c r="BZ174" s="36">
        <v>0.233</v>
      </c>
      <c r="DY174" s="1">
        <v>57.99</v>
      </c>
      <c r="DZ174" s="1">
        <f t="shared" si="48"/>
        <v>0.005799</v>
      </c>
      <c r="EA174" s="30">
        <v>0.00432</v>
      </c>
      <c r="EB174" s="30"/>
      <c r="EC174" s="30"/>
      <c r="EE174" s="30"/>
      <c r="EF174" s="36"/>
      <c r="EG174" s="12">
        <v>367</v>
      </c>
      <c r="EH174" s="8">
        <v>27.247956403269754</v>
      </c>
      <c r="EI174" s="30">
        <v>0.17661</v>
      </c>
    </row>
    <row r="175" spans="76:139" ht="15">
      <c r="BX175" s="43">
        <v>470</v>
      </c>
      <c r="BY175" s="1">
        <f t="shared" si="47"/>
        <v>0.047</v>
      </c>
      <c r="BZ175" s="36">
        <v>0.25</v>
      </c>
      <c r="DY175" s="1">
        <v>59.35</v>
      </c>
      <c r="DZ175" s="1">
        <f t="shared" si="48"/>
        <v>0.005935</v>
      </c>
      <c r="EA175" s="30">
        <v>0.00466</v>
      </c>
      <c r="EB175" s="30"/>
      <c r="EC175" s="30"/>
      <c r="EE175" s="30"/>
      <c r="EF175" s="36"/>
      <c r="EG175" s="12">
        <v>368</v>
      </c>
      <c r="EH175" s="8">
        <v>27.17391304347826</v>
      </c>
      <c r="EI175" s="30">
        <v>0.1774</v>
      </c>
    </row>
    <row r="176" spans="76:139" ht="15">
      <c r="BX176" s="43">
        <v>480</v>
      </c>
      <c r="BY176" s="1">
        <f t="shared" si="47"/>
        <v>0.048</v>
      </c>
      <c r="BZ176" s="36">
        <v>0.27</v>
      </c>
      <c r="DY176" s="1">
        <v>60.72</v>
      </c>
      <c r="DZ176" s="1">
        <f t="shared" si="48"/>
        <v>0.006072</v>
      </c>
      <c r="EA176" s="30">
        <v>0.00502</v>
      </c>
      <c r="EB176" s="30"/>
      <c r="EC176" s="30"/>
      <c r="EE176" s="30"/>
      <c r="EF176" s="36"/>
      <c r="EG176" s="12">
        <v>369</v>
      </c>
      <c r="EH176" s="8">
        <v>27.100271002710027</v>
      </c>
      <c r="EI176" s="30">
        <v>0.17818</v>
      </c>
    </row>
    <row r="177" spans="76:139" ht="15">
      <c r="BX177" s="43">
        <v>490</v>
      </c>
      <c r="BY177" s="1">
        <f t="shared" si="47"/>
        <v>0.049</v>
      </c>
      <c r="BZ177" s="36">
        <v>0.282</v>
      </c>
      <c r="DY177" s="1">
        <v>62.15</v>
      </c>
      <c r="DZ177" s="1">
        <f t="shared" si="48"/>
        <v>0.006215</v>
      </c>
      <c r="EA177" s="30">
        <v>0.00541</v>
      </c>
      <c r="EB177" s="30"/>
      <c r="EC177" s="30"/>
      <c r="EE177" s="30"/>
      <c r="EF177" s="36"/>
      <c r="EG177" s="12">
        <v>370</v>
      </c>
      <c r="EH177" s="8">
        <v>27.027027027027028</v>
      </c>
      <c r="EI177" s="30">
        <v>0.17897</v>
      </c>
    </row>
    <row r="178" spans="77:139" ht="15">
      <c r="BY178" s="43">
        <v>0.04959</v>
      </c>
      <c r="BZ178" s="43">
        <v>0.325</v>
      </c>
      <c r="DY178" s="1">
        <v>63.58</v>
      </c>
      <c r="DZ178" s="1">
        <f t="shared" si="48"/>
        <v>0.006358</v>
      </c>
      <c r="EA178" s="30">
        <v>0.00583</v>
      </c>
      <c r="EB178" s="30"/>
      <c r="EC178" s="30"/>
      <c r="EE178" s="30"/>
      <c r="EF178" s="36"/>
      <c r="EG178" s="12">
        <v>371</v>
      </c>
      <c r="EH178" s="8">
        <v>26.954177897574127</v>
      </c>
      <c r="EI178" s="30">
        <v>0.17976</v>
      </c>
    </row>
    <row r="179" spans="77:139" ht="15">
      <c r="BY179" s="43">
        <v>0.05</v>
      </c>
      <c r="BZ179" s="43">
        <v>0.3</v>
      </c>
      <c r="DY179" s="1">
        <v>65.05</v>
      </c>
      <c r="DZ179" s="1">
        <f t="shared" si="48"/>
        <v>0.0065049999999999995</v>
      </c>
      <c r="EA179" s="30">
        <v>0.00628</v>
      </c>
      <c r="EB179" s="30"/>
      <c r="EC179" s="30"/>
      <c r="EE179" s="30"/>
      <c r="EF179" s="36"/>
      <c r="EG179" s="12">
        <v>372</v>
      </c>
      <c r="EH179" s="8">
        <v>26.881720430107528</v>
      </c>
      <c r="EI179" s="30">
        <v>0.18056</v>
      </c>
    </row>
    <row r="180" spans="77:139" ht="15">
      <c r="BY180" s="43">
        <v>0.051</v>
      </c>
      <c r="BZ180" s="43">
        <v>0.322</v>
      </c>
      <c r="DY180" s="1">
        <v>66.59</v>
      </c>
      <c r="DZ180" s="1">
        <f t="shared" si="48"/>
        <v>0.006659</v>
      </c>
      <c r="EA180" s="30">
        <v>0.00678</v>
      </c>
      <c r="EB180" s="30"/>
      <c r="EC180" s="30"/>
      <c r="EE180" s="30"/>
      <c r="EF180" s="36"/>
      <c r="EG180" s="12">
        <v>373</v>
      </c>
      <c r="EH180" s="8">
        <v>26.80965147453083</v>
      </c>
      <c r="EI180" s="30">
        <v>0.18138</v>
      </c>
    </row>
    <row r="181" spans="77:139" ht="15">
      <c r="BY181" s="43">
        <v>0.05166</v>
      </c>
      <c r="BZ181" s="43">
        <v>0.375</v>
      </c>
      <c r="DY181" s="1">
        <v>68.12</v>
      </c>
      <c r="DZ181" s="1">
        <f t="shared" si="48"/>
        <v>0.006812</v>
      </c>
      <c r="EA181" s="30">
        <v>0.0073</v>
      </c>
      <c r="EB181" s="30"/>
      <c r="EC181" s="30"/>
      <c r="EE181" s="30"/>
      <c r="EF181" s="36"/>
      <c r="EG181" s="12">
        <v>374</v>
      </c>
      <c r="EH181" s="8">
        <v>26.7379679144385</v>
      </c>
      <c r="EI181" s="30">
        <v>0.18222</v>
      </c>
    </row>
    <row r="182" spans="77:139" ht="15">
      <c r="BY182" s="43">
        <v>0.052</v>
      </c>
      <c r="BZ182" s="43">
        <v>0.343</v>
      </c>
      <c r="DY182" s="1">
        <v>69.73</v>
      </c>
      <c r="DZ182" s="1">
        <f t="shared" si="48"/>
        <v>0.006973</v>
      </c>
      <c r="EA182" s="30">
        <v>0.00776</v>
      </c>
      <c r="EB182" s="30"/>
      <c r="EC182" s="30"/>
      <c r="EE182" s="30"/>
      <c r="EF182" s="36"/>
      <c r="EG182" s="12">
        <v>375</v>
      </c>
      <c r="EH182" s="8">
        <v>26.666666666666664</v>
      </c>
      <c r="EI182" s="30">
        <v>0.18309</v>
      </c>
    </row>
    <row r="183" spans="77:139" ht="15">
      <c r="BY183" s="43">
        <v>0.053</v>
      </c>
      <c r="BZ183" s="43">
        <v>0.366</v>
      </c>
      <c r="DY183" s="1">
        <v>71.34</v>
      </c>
      <c r="DZ183" s="1">
        <f t="shared" si="48"/>
        <v>0.007134000000000001</v>
      </c>
      <c r="EA183" s="30">
        <v>0.00821</v>
      </c>
      <c r="EB183" s="30"/>
      <c r="EC183" s="30"/>
      <c r="EE183" s="30"/>
      <c r="EF183" s="36"/>
      <c r="EG183" s="12">
        <v>376</v>
      </c>
      <c r="EH183" s="8">
        <v>26.595744680851062</v>
      </c>
      <c r="EI183" s="30">
        <v>0.18399</v>
      </c>
    </row>
    <row r="184" spans="77:139" ht="15">
      <c r="BY184" s="43">
        <v>0.05391</v>
      </c>
      <c r="BZ184" s="43">
        <v>0.434</v>
      </c>
      <c r="DY184" s="1">
        <v>73.02</v>
      </c>
      <c r="DZ184" s="1">
        <f t="shared" si="48"/>
        <v>0.0073019999999999995</v>
      </c>
      <c r="EA184" s="30">
        <v>0.00861</v>
      </c>
      <c r="EB184" s="30"/>
      <c r="EC184" s="30"/>
      <c r="EE184" s="30"/>
      <c r="EF184" s="36"/>
      <c r="EG184" s="12">
        <v>377</v>
      </c>
      <c r="EH184" s="8">
        <v>26.52519893899204</v>
      </c>
      <c r="EI184" s="30">
        <v>0.18494</v>
      </c>
    </row>
    <row r="185" spans="77:139" ht="15">
      <c r="BY185" s="43">
        <v>0.054</v>
      </c>
      <c r="BZ185" s="43">
        <v>0.385</v>
      </c>
      <c r="DY185" s="1">
        <v>74.69</v>
      </c>
      <c r="DZ185" s="1">
        <f t="shared" si="48"/>
        <v>0.007469</v>
      </c>
      <c r="EA185" s="30">
        <v>0.00892</v>
      </c>
      <c r="EB185" s="30"/>
      <c r="EC185" s="30"/>
      <c r="EE185" s="30"/>
      <c r="EF185" s="36"/>
      <c r="EG185" s="12">
        <v>378</v>
      </c>
      <c r="EH185" s="8">
        <v>26.455026455026452</v>
      </c>
      <c r="EI185" s="30">
        <v>0.18595</v>
      </c>
    </row>
    <row r="186" spans="77:139" ht="15">
      <c r="BY186" s="43">
        <v>0.055</v>
      </c>
      <c r="BZ186" s="43">
        <v>0.408</v>
      </c>
      <c r="DY186" s="1">
        <v>76.44</v>
      </c>
      <c r="DZ186" s="1">
        <f t="shared" si="48"/>
        <v>0.007644</v>
      </c>
      <c r="EA186" s="30">
        <v>0.00918</v>
      </c>
      <c r="EB186" s="30"/>
      <c r="EC186" s="30"/>
      <c r="EE186" s="30"/>
      <c r="EF186" s="36"/>
      <c r="EG186" s="12">
        <v>379</v>
      </c>
      <c r="EH186" s="8">
        <v>26.385224274406333</v>
      </c>
      <c r="EI186" s="30">
        <v>0.18703</v>
      </c>
    </row>
    <row r="187" spans="77:139" ht="15">
      <c r="BY187" s="43">
        <v>0.056</v>
      </c>
      <c r="BZ187" s="43">
        <v>0.43</v>
      </c>
      <c r="DY187" s="1">
        <v>78.22</v>
      </c>
      <c r="DZ187" s="1">
        <f t="shared" si="48"/>
        <v>0.007821999999999999</v>
      </c>
      <c r="EA187" s="30">
        <v>0.00948</v>
      </c>
      <c r="EB187" s="30"/>
      <c r="EC187" s="30"/>
      <c r="EE187" s="30"/>
      <c r="EF187" s="36"/>
      <c r="EG187" s="12">
        <v>380</v>
      </c>
      <c r="EH187" s="8">
        <v>26.31578947368421</v>
      </c>
      <c r="EI187" s="30">
        <v>0.18818</v>
      </c>
    </row>
    <row r="188" spans="77:139" ht="15">
      <c r="BY188" s="43">
        <v>0.05636</v>
      </c>
      <c r="BZ188" s="43">
        <v>0.48</v>
      </c>
      <c r="DY188" s="1">
        <v>80.04</v>
      </c>
      <c r="DZ188" s="1">
        <f t="shared" si="48"/>
        <v>0.008004</v>
      </c>
      <c r="EA188" s="30">
        <v>0.00979</v>
      </c>
      <c r="EB188" s="30"/>
      <c r="EC188" s="30"/>
      <c r="EE188" s="30"/>
      <c r="EF188" s="36"/>
      <c r="EG188" s="12">
        <v>381</v>
      </c>
      <c r="EH188" s="8">
        <v>26.246719160104988</v>
      </c>
      <c r="EI188" s="30">
        <v>0.18944</v>
      </c>
    </row>
    <row r="189" spans="77:139" ht="15">
      <c r="BY189" s="43">
        <v>0.057</v>
      </c>
      <c r="BZ189" s="43">
        <v>0.45</v>
      </c>
      <c r="DY189" s="1">
        <v>81.89</v>
      </c>
      <c r="DZ189" s="1">
        <f t="shared" si="48"/>
        <v>0.008189</v>
      </c>
      <c r="EA189" s="30">
        <v>0.0102</v>
      </c>
      <c r="EB189" s="30"/>
      <c r="EC189" s="30"/>
      <c r="EE189" s="30"/>
      <c r="EF189" s="36"/>
      <c r="EG189" s="12">
        <v>382</v>
      </c>
      <c r="EH189" s="8">
        <v>26.17801047120419</v>
      </c>
      <c r="EI189" s="30">
        <v>0.19081</v>
      </c>
    </row>
    <row r="190" spans="77:139" ht="15">
      <c r="BY190" s="43">
        <v>0.058</v>
      </c>
      <c r="BZ190" s="43">
        <v>0.47</v>
      </c>
      <c r="DY190" s="1">
        <v>83.83</v>
      </c>
      <c r="DZ190" s="1">
        <f t="shared" si="48"/>
        <v>0.008383</v>
      </c>
      <c r="EA190" s="30">
        <v>0.0108</v>
      </c>
      <c r="EB190" s="30"/>
      <c r="EC190" s="30"/>
      <c r="EE190" s="30"/>
      <c r="EF190" s="36"/>
      <c r="EG190" s="12">
        <v>383</v>
      </c>
      <c r="EH190" s="8">
        <v>26.109660574412533</v>
      </c>
      <c r="EI190" s="30">
        <v>0.19231</v>
      </c>
    </row>
    <row r="191" spans="77:139" ht="15">
      <c r="BY191" s="43">
        <v>0.059</v>
      </c>
      <c r="BZ191" s="43">
        <v>0.482</v>
      </c>
      <c r="DY191" s="1">
        <v>85.8</v>
      </c>
      <c r="DZ191" s="1">
        <f t="shared" si="48"/>
        <v>0.008579999999999999</v>
      </c>
      <c r="EA191" s="30">
        <v>0.0115</v>
      </c>
      <c r="EB191" s="30"/>
      <c r="EC191" s="30"/>
      <c r="EE191" s="30"/>
      <c r="EF191" s="36"/>
      <c r="EG191" s="12">
        <v>384</v>
      </c>
      <c r="EH191" s="8">
        <v>26.041666666666664</v>
      </c>
      <c r="EI191" s="30">
        <v>0.19396</v>
      </c>
    </row>
    <row r="192" spans="77:139" ht="15">
      <c r="BY192" s="43">
        <v>0.05904</v>
      </c>
      <c r="BZ192" s="43">
        <v>0.53</v>
      </c>
      <c r="DY192" s="1">
        <v>87.75</v>
      </c>
      <c r="DZ192" s="1">
        <f t="shared" si="48"/>
        <v>0.008775</v>
      </c>
      <c r="EA192" s="30">
        <v>0.0123</v>
      </c>
      <c r="EB192" s="30"/>
      <c r="EC192" s="30"/>
      <c r="EE192" s="30"/>
      <c r="EF192" s="36"/>
      <c r="EG192" s="12">
        <v>385</v>
      </c>
      <c r="EH192" s="8">
        <v>25.974025974025974</v>
      </c>
      <c r="EI192" s="30">
        <v>0.19579</v>
      </c>
    </row>
    <row r="193" spans="77:139" ht="15">
      <c r="BY193" s="43">
        <v>0.06</v>
      </c>
      <c r="BZ193" s="43">
        <v>0.497</v>
      </c>
      <c r="DY193" s="1">
        <v>89.84</v>
      </c>
      <c r="DZ193" s="1">
        <f t="shared" si="48"/>
        <v>0.008984</v>
      </c>
      <c r="EA193" s="30">
        <v>0.0129</v>
      </c>
      <c r="EB193" s="30"/>
      <c r="EC193" s="30"/>
      <c r="EE193" s="30"/>
      <c r="EF193" s="36"/>
      <c r="EG193" s="12">
        <v>386</v>
      </c>
      <c r="EH193" s="8">
        <v>25.906735751295336</v>
      </c>
      <c r="EI193" s="30">
        <v>0.19782</v>
      </c>
    </row>
    <row r="194" spans="77:139" ht="15">
      <c r="BY194" s="43">
        <v>0.06199</v>
      </c>
      <c r="BZ194" s="43">
        <v>0.585</v>
      </c>
      <c r="DY194" s="1">
        <v>91.91</v>
      </c>
      <c r="DZ194" s="1">
        <f t="shared" si="48"/>
        <v>0.009191</v>
      </c>
      <c r="EA194" s="30">
        <v>0.0134</v>
      </c>
      <c r="EB194" s="30"/>
      <c r="EC194" s="30"/>
      <c r="EE194" s="30"/>
      <c r="EF194" s="36"/>
      <c r="EG194" s="12">
        <v>387</v>
      </c>
      <c r="EH194" s="8">
        <v>25.839793281653748</v>
      </c>
      <c r="EI194" s="30">
        <v>0.20008</v>
      </c>
    </row>
    <row r="195" spans="77:139" ht="15">
      <c r="BY195" s="43">
        <v>0.063358</v>
      </c>
      <c r="BZ195" s="43">
        <v>0.613</v>
      </c>
      <c r="DY195" s="1">
        <v>94.07</v>
      </c>
      <c r="DZ195" s="1">
        <f t="shared" si="48"/>
        <v>0.009406999999999999</v>
      </c>
      <c r="EA195" s="30">
        <v>0.0138</v>
      </c>
      <c r="EB195" s="30"/>
      <c r="EC195" s="30"/>
      <c r="EE195" s="30"/>
      <c r="EF195" s="36"/>
      <c r="EG195" s="12">
        <v>388</v>
      </c>
      <c r="EH195" s="8">
        <v>25.77319587628866</v>
      </c>
      <c r="EI195" s="30">
        <v>0.2026</v>
      </c>
    </row>
    <row r="196" spans="77:139" ht="15">
      <c r="BY196" s="43">
        <v>0.06526</v>
      </c>
      <c r="BZ196" s="43">
        <v>0.645</v>
      </c>
      <c r="DY196" s="1">
        <v>96.26</v>
      </c>
      <c r="DZ196" s="1">
        <f t="shared" si="48"/>
        <v>0.009626000000000001</v>
      </c>
      <c r="EA196" s="30">
        <v>0.0141</v>
      </c>
      <c r="EB196" s="30"/>
      <c r="EC196" s="30"/>
      <c r="EE196" s="30"/>
      <c r="EF196" s="36"/>
      <c r="EG196" s="12">
        <v>389</v>
      </c>
      <c r="EH196" s="8">
        <v>25.706940874035986</v>
      </c>
      <c r="EI196" s="30">
        <v>0.2054</v>
      </c>
    </row>
    <row r="197" spans="77:139" ht="15">
      <c r="BY197" s="43">
        <v>0.06701</v>
      </c>
      <c r="BZ197" s="43">
        <v>0.677</v>
      </c>
      <c r="DY197" s="1">
        <v>98.48</v>
      </c>
      <c r="DZ197" s="1">
        <f t="shared" si="48"/>
        <v>0.009848</v>
      </c>
      <c r="EA197" s="30">
        <v>0.0143</v>
      </c>
      <c r="EB197" s="30"/>
      <c r="EC197" s="30"/>
      <c r="EE197" s="30"/>
      <c r="EF197" s="36"/>
      <c r="EG197" s="12">
        <v>390</v>
      </c>
      <c r="EH197" s="8">
        <v>25.641025641025642</v>
      </c>
      <c r="EI197" s="30">
        <v>0.20853</v>
      </c>
    </row>
    <row r="198" spans="77:139" ht="15">
      <c r="BY198" s="43">
        <v>0.06888</v>
      </c>
      <c r="BZ198" s="43">
        <v>0.712</v>
      </c>
      <c r="DY198" s="1">
        <v>100.8</v>
      </c>
      <c r="DZ198" s="1">
        <f t="shared" si="48"/>
        <v>0.01008</v>
      </c>
      <c r="EA198" s="30">
        <v>0.0144</v>
      </c>
      <c r="EB198" s="30"/>
      <c r="EC198" s="30"/>
      <c r="EE198" s="30"/>
      <c r="EF198" s="36"/>
      <c r="EG198" s="12">
        <v>391</v>
      </c>
      <c r="EH198" s="8">
        <v>25.575447570332482</v>
      </c>
      <c r="EI198" s="30">
        <v>0.21202</v>
      </c>
    </row>
    <row r="199" spans="77:139" ht="15">
      <c r="BY199" s="43">
        <v>0.06985</v>
      </c>
      <c r="BZ199" s="43">
        <v>0.731</v>
      </c>
      <c r="DY199" s="1">
        <v>103.1</v>
      </c>
      <c r="DZ199" s="1">
        <f t="shared" si="48"/>
        <v>0.01031</v>
      </c>
      <c r="EA199" s="30">
        <v>0.0141</v>
      </c>
      <c r="EB199" s="30"/>
      <c r="EC199" s="30"/>
      <c r="EE199" s="30"/>
      <c r="EF199" s="36"/>
      <c r="EG199" s="12">
        <v>392</v>
      </c>
      <c r="EH199" s="8">
        <v>25.51020408163265</v>
      </c>
      <c r="EI199" s="30">
        <v>0.2159</v>
      </c>
    </row>
    <row r="200" spans="77:139" ht="15">
      <c r="BY200" s="43">
        <v>0.07085</v>
      </c>
      <c r="BZ200" s="43">
        <v>0.75</v>
      </c>
      <c r="DY200" s="1">
        <v>105.5</v>
      </c>
      <c r="DZ200" s="1">
        <f aca="true" t="shared" si="49" ref="DZ200:DZ236">DY200/10000</f>
        <v>0.01055</v>
      </c>
      <c r="EA200" s="30">
        <v>0.0139</v>
      </c>
      <c r="EB200" s="30"/>
      <c r="EC200" s="30"/>
      <c r="EE200" s="30"/>
      <c r="EF200" s="36"/>
      <c r="EG200" s="12">
        <v>393</v>
      </c>
      <c r="EH200" s="8">
        <v>25.445292620865143</v>
      </c>
      <c r="EI200" s="30">
        <v>0.22022</v>
      </c>
    </row>
    <row r="201" spans="77:139" ht="15">
      <c r="BY201" s="43">
        <v>0.07187</v>
      </c>
      <c r="BZ201" s="43">
        <v>0.763</v>
      </c>
      <c r="DY201" s="1">
        <v>108</v>
      </c>
      <c r="DZ201" s="1">
        <f t="shared" si="49"/>
        <v>0.0108</v>
      </c>
      <c r="EA201" s="30">
        <v>0.0137</v>
      </c>
      <c r="EB201" s="30"/>
      <c r="EC201" s="30"/>
      <c r="EE201" s="30"/>
      <c r="EF201" s="36"/>
      <c r="EG201" s="12">
        <v>394</v>
      </c>
      <c r="EH201" s="8">
        <v>25.380710659898476</v>
      </c>
      <c r="EI201" s="30">
        <v>0.22501</v>
      </c>
    </row>
    <row r="202" spans="77:139" ht="15">
      <c r="BY202" s="43">
        <v>0.07293</v>
      </c>
      <c r="BZ202" s="43">
        <v>0.768</v>
      </c>
      <c r="DY202" s="1">
        <v>110.5</v>
      </c>
      <c r="DZ202" s="1">
        <f t="shared" si="49"/>
        <v>0.01105</v>
      </c>
      <c r="EA202" s="30">
        <v>0.0138</v>
      </c>
      <c r="EB202" s="30"/>
      <c r="EC202" s="30"/>
      <c r="EE202" s="30"/>
      <c r="EF202" s="36"/>
      <c r="EG202" s="12">
        <v>395</v>
      </c>
      <c r="EH202" s="8">
        <v>25.31645569620253</v>
      </c>
      <c r="EI202" s="30">
        <v>0.23032</v>
      </c>
    </row>
    <row r="203" spans="77:139" ht="15">
      <c r="BY203" s="43">
        <v>0.07402</v>
      </c>
      <c r="BZ203" s="43">
        <v>0.765</v>
      </c>
      <c r="DY203" s="1">
        <v>113</v>
      </c>
      <c r="DZ203" s="1">
        <f t="shared" si="49"/>
        <v>0.0113</v>
      </c>
      <c r="EA203" s="30">
        <v>0.0139</v>
      </c>
      <c r="EB203" s="30"/>
      <c r="EC203" s="30"/>
      <c r="EE203" s="30"/>
      <c r="EF203" s="36"/>
      <c r="EG203" s="12">
        <v>396</v>
      </c>
      <c r="EH203" s="8">
        <v>25.252525252525256</v>
      </c>
      <c r="EI203" s="30">
        <v>0.23619</v>
      </c>
    </row>
    <row r="204" spans="77:139" ht="15">
      <c r="BY204" s="43">
        <v>0.07514</v>
      </c>
      <c r="BZ204" s="43">
        <v>0.755</v>
      </c>
      <c r="DY204" s="1">
        <v>115.7</v>
      </c>
      <c r="DZ204" s="1">
        <f t="shared" si="49"/>
        <v>0.01157</v>
      </c>
      <c r="EA204" s="30">
        <v>0.0142</v>
      </c>
      <c r="EB204" s="30"/>
      <c r="EC204" s="30"/>
      <c r="EE204" s="30"/>
      <c r="EF204" s="36"/>
      <c r="EG204" s="12">
        <v>397</v>
      </c>
      <c r="EH204" s="8">
        <v>25.188916876574307</v>
      </c>
      <c r="EI204" s="30">
        <v>0.24267</v>
      </c>
    </row>
    <row r="205" spans="77:139" ht="15">
      <c r="BY205" s="43">
        <v>0.0763</v>
      </c>
      <c r="BZ205" s="43">
        <v>0.737</v>
      </c>
      <c r="DY205" s="1">
        <v>118.4</v>
      </c>
      <c r="DZ205" s="1">
        <f t="shared" si="49"/>
        <v>0.01184</v>
      </c>
      <c r="EA205" s="30">
        <v>0.0145</v>
      </c>
      <c r="EB205" s="30"/>
      <c r="EC205" s="30"/>
      <c r="EE205" s="30"/>
      <c r="EF205" s="36"/>
      <c r="EG205" s="12">
        <v>398</v>
      </c>
      <c r="EH205" s="8">
        <v>25.12562814070352</v>
      </c>
      <c r="EI205" s="30">
        <v>0.2498</v>
      </c>
    </row>
    <row r="206" spans="77:139" ht="15">
      <c r="BY206" s="43">
        <v>0.07749</v>
      </c>
      <c r="BZ206" s="43">
        <v>0.717</v>
      </c>
      <c r="DY206" s="1">
        <v>121.2</v>
      </c>
      <c r="DZ206" s="1">
        <f t="shared" si="49"/>
        <v>0.01212</v>
      </c>
      <c r="EA206" s="30">
        <v>0.0148</v>
      </c>
      <c r="EB206" s="30"/>
      <c r="EC206" s="30"/>
      <c r="EE206" s="30"/>
      <c r="EF206" s="36"/>
      <c r="EG206" s="12">
        <v>399</v>
      </c>
      <c r="EH206" s="8">
        <v>25.062656641604008</v>
      </c>
      <c r="EI206" s="30">
        <v>0.25762</v>
      </c>
    </row>
    <row r="207" spans="77:139" ht="15">
      <c r="BY207" s="43">
        <v>0.07872</v>
      </c>
      <c r="BZ207" s="43">
        <v>0.703</v>
      </c>
      <c r="DY207" s="1">
        <v>124</v>
      </c>
      <c r="DZ207" s="1">
        <f t="shared" si="49"/>
        <v>0.0124</v>
      </c>
      <c r="EA207" s="30">
        <v>0.0152</v>
      </c>
      <c r="EB207" s="30"/>
      <c r="EC207" s="30"/>
      <c r="EE207" s="30"/>
      <c r="EF207" s="36"/>
      <c r="EG207" s="12">
        <v>400</v>
      </c>
      <c r="EH207" s="8">
        <v>25</v>
      </c>
      <c r="EI207" s="30">
        <v>0.26618</v>
      </c>
    </row>
    <row r="208" spans="77:139" ht="15">
      <c r="BY208" s="43">
        <v>0.07999</v>
      </c>
      <c r="BZ208" s="43">
        <v>0.696</v>
      </c>
      <c r="DY208" s="1">
        <v>126.9</v>
      </c>
      <c r="DZ208" s="1">
        <f t="shared" si="49"/>
        <v>0.01269</v>
      </c>
      <c r="EA208" s="30">
        <v>0.0109</v>
      </c>
      <c r="EB208" s="30"/>
      <c r="EC208" s="30"/>
      <c r="EE208" s="30"/>
      <c r="EF208" s="36"/>
      <c r="EG208" s="12">
        <v>401</v>
      </c>
      <c r="EH208" s="8">
        <v>24.93765586034913</v>
      </c>
      <c r="EI208" s="30">
        <v>0.27552</v>
      </c>
    </row>
    <row r="209" spans="77:139" ht="15">
      <c r="BY209" s="43">
        <v>0.0813</v>
      </c>
      <c r="BZ209" s="43">
        <v>0.699</v>
      </c>
      <c r="DY209" s="1">
        <v>129.8</v>
      </c>
      <c r="DZ209" s="1">
        <f t="shared" si="49"/>
        <v>0.012980000000000002</v>
      </c>
      <c r="EA209" s="30">
        <v>0.0116</v>
      </c>
      <c r="EB209" s="30"/>
      <c r="EC209" s="30"/>
      <c r="EE209" s="30"/>
      <c r="EF209" s="36"/>
      <c r="EG209" s="12">
        <v>402</v>
      </c>
      <c r="EH209" s="8">
        <v>24.87562189054726</v>
      </c>
      <c r="EI209" s="30">
        <v>0.28568</v>
      </c>
    </row>
    <row r="210" spans="77:139" ht="15">
      <c r="BY210" s="43">
        <v>0.08266</v>
      </c>
      <c r="BZ210" s="43">
        <v>0.711</v>
      </c>
      <c r="DY210" s="1">
        <v>132.9</v>
      </c>
      <c r="DZ210" s="1">
        <f t="shared" si="49"/>
        <v>0.01329</v>
      </c>
      <c r="EA210" s="30">
        <v>0.0124</v>
      </c>
      <c r="EB210" s="30"/>
      <c r="EC210" s="30"/>
      <c r="EE210" s="30"/>
      <c r="EF210" s="36"/>
      <c r="EG210" s="12">
        <v>403</v>
      </c>
      <c r="EH210" s="8">
        <v>24.81389578163772</v>
      </c>
      <c r="EI210" s="30">
        <v>0.2967</v>
      </c>
    </row>
    <row r="211" spans="77:139" ht="15">
      <c r="BY211" s="43">
        <v>0.08405</v>
      </c>
      <c r="BZ211" s="43">
        <v>0.739</v>
      </c>
      <c r="DY211" s="1">
        <v>135.9</v>
      </c>
      <c r="DZ211" s="1">
        <f t="shared" si="49"/>
        <v>0.013590000000000001</v>
      </c>
      <c r="EA211" s="30">
        <v>0.0132</v>
      </c>
      <c r="EB211" s="30"/>
      <c r="EC211" s="30"/>
      <c r="EE211" s="30"/>
      <c r="EF211" s="36"/>
      <c r="EG211" s="12">
        <v>404</v>
      </c>
      <c r="EH211" s="8">
        <v>24.752475247524753</v>
      </c>
      <c r="EI211" s="30">
        <v>0.30862</v>
      </c>
    </row>
    <row r="212" spans="77:139" ht="15">
      <c r="BY212" s="43">
        <v>0.08551</v>
      </c>
      <c r="BZ212" s="43">
        <v>0.771</v>
      </c>
      <c r="DY212" s="1">
        <v>139.2</v>
      </c>
      <c r="DZ212" s="1">
        <f t="shared" si="49"/>
        <v>0.013919999999999998</v>
      </c>
      <c r="EA212" s="30">
        <v>0.014</v>
      </c>
      <c r="EB212" s="30"/>
      <c r="EC212" s="30"/>
      <c r="EE212" s="30"/>
      <c r="EF212" s="36"/>
      <c r="EG212" s="12">
        <v>405</v>
      </c>
      <c r="EH212" s="8">
        <v>24.691358024691358</v>
      </c>
      <c r="EI212" s="30">
        <v>0.32147</v>
      </c>
    </row>
    <row r="213" spans="77:139" ht="15">
      <c r="BY213" s="43">
        <v>0.087</v>
      </c>
      <c r="BZ213" s="43">
        <v>0.799</v>
      </c>
      <c r="DY213" s="1">
        <v>142.3</v>
      </c>
      <c r="DZ213" s="1">
        <f t="shared" si="49"/>
        <v>0.014230000000000001</v>
      </c>
      <c r="EA213" s="30">
        <v>0.0149</v>
      </c>
      <c r="EB213" s="30"/>
      <c r="EC213" s="30"/>
      <c r="EE213" s="30"/>
      <c r="EF213" s="36"/>
      <c r="EG213" s="12">
        <v>406</v>
      </c>
      <c r="EH213" s="8">
        <v>24.63054187192118</v>
      </c>
      <c r="EI213" s="30">
        <v>0.33528</v>
      </c>
    </row>
    <row r="214" spans="77:139" ht="15">
      <c r="BY214" s="43">
        <v>0.08856</v>
      </c>
      <c r="BZ214" s="43">
        <v>0.808</v>
      </c>
      <c r="DY214" s="1">
        <v>145.7</v>
      </c>
      <c r="DZ214" s="1">
        <f t="shared" si="49"/>
        <v>0.01457</v>
      </c>
      <c r="EA214" s="30">
        <v>0.0159</v>
      </c>
      <c r="EB214" s="30"/>
      <c r="EC214" s="30"/>
      <c r="EE214" s="30"/>
      <c r="EF214" s="36"/>
      <c r="EG214" s="12">
        <v>407</v>
      </c>
      <c r="EH214" s="8">
        <v>24.570024570024568</v>
      </c>
      <c r="EI214" s="30">
        <v>0.35007</v>
      </c>
    </row>
    <row r="215" spans="77:139" ht="15">
      <c r="BY215" s="43">
        <v>0.09017</v>
      </c>
      <c r="BZ215" s="43">
        <v>0.795</v>
      </c>
      <c r="DY215" s="1">
        <v>149</v>
      </c>
      <c r="DZ215" s="1">
        <f t="shared" si="49"/>
        <v>0.0149</v>
      </c>
      <c r="EA215" s="30">
        <v>0.0169</v>
      </c>
      <c r="EB215" s="30"/>
      <c r="EC215" s="30"/>
      <c r="EE215" s="30"/>
      <c r="EF215" s="36"/>
      <c r="EG215" s="12">
        <v>408</v>
      </c>
      <c r="EH215" s="8">
        <v>24.509803921568626</v>
      </c>
      <c r="EI215" s="30">
        <v>0.36587</v>
      </c>
    </row>
    <row r="216" spans="77:139" ht="15">
      <c r="BY216" s="43">
        <v>0.09184</v>
      </c>
      <c r="BZ216" s="43">
        <v>0.775</v>
      </c>
      <c r="DY216" s="1">
        <v>152.5</v>
      </c>
      <c r="DZ216" s="1">
        <f t="shared" si="49"/>
        <v>0.01525</v>
      </c>
      <c r="EA216" s="30">
        <v>0.018</v>
      </c>
      <c r="EB216" s="30"/>
      <c r="EC216" s="30"/>
      <c r="EE216" s="30"/>
      <c r="EF216" s="36"/>
      <c r="EG216" s="12">
        <v>409</v>
      </c>
      <c r="EH216" s="8">
        <v>24.449877750611247</v>
      </c>
      <c r="EI216" s="30">
        <v>0.3827</v>
      </c>
    </row>
    <row r="217" spans="77:139" ht="15">
      <c r="BY217" s="43">
        <v>0.09357</v>
      </c>
      <c r="BZ217" s="43">
        <v>0.755</v>
      </c>
      <c r="DY217" s="1">
        <v>156.2</v>
      </c>
      <c r="DZ217" s="1">
        <f t="shared" si="49"/>
        <v>0.015619999999999998</v>
      </c>
      <c r="EA217" s="30">
        <v>0.0192</v>
      </c>
      <c r="EB217" s="30"/>
      <c r="EC217" s="30"/>
      <c r="EE217" s="30"/>
      <c r="EF217" s="36"/>
      <c r="EG217" s="12">
        <v>410</v>
      </c>
      <c r="EH217" s="8">
        <v>24.390243902439025</v>
      </c>
      <c r="EI217" s="30">
        <v>0.40055</v>
      </c>
    </row>
    <row r="218" spans="77:139" ht="15">
      <c r="BY218" s="43">
        <v>0.09537</v>
      </c>
      <c r="BZ218" s="43">
        <v>0.747</v>
      </c>
      <c r="DY218" s="1">
        <v>159.8</v>
      </c>
      <c r="DZ218" s="1">
        <f t="shared" si="49"/>
        <v>0.01598</v>
      </c>
      <c r="EA218" s="30">
        <v>0.0204</v>
      </c>
      <c r="EB218" s="30"/>
      <c r="EC218" s="30"/>
      <c r="EE218" s="30"/>
      <c r="EF218" s="36"/>
      <c r="EG218" s="12">
        <v>411</v>
      </c>
      <c r="EH218" s="8">
        <v>24.330900243309003</v>
      </c>
      <c r="EI218" s="30">
        <v>0.41944</v>
      </c>
    </row>
    <row r="219" spans="77:139" ht="15">
      <c r="BY219" s="43">
        <v>0.09724</v>
      </c>
      <c r="BZ219" s="43">
        <v>0.766</v>
      </c>
      <c r="DY219" s="1">
        <v>163.4</v>
      </c>
      <c r="DZ219" s="1">
        <f t="shared" si="49"/>
        <v>0.01634</v>
      </c>
      <c r="EA219" s="30">
        <v>0.0218</v>
      </c>
      <c r="EB219" s="30"/>
      <c r="EC219" s="30"/>
      <c r="EE219" s="30"/>
      <c r="EF219" s="36"/>
      <c r="EG219" s="12">
        <v>412</v>
      </c>
      <c r="EH219" s="8">
        <v>24.271844660194173</v>
      </c>
      <c r="EI219" s="30">
        <v>0.43935</v>
      </c>
    </row>
    <row r="220" spans="77:139" ht="15">
      <c r="BY220" s="43">
        <v>0.09919</v>
      </c>
      <c r="BZ220" s="43">
        <v>0.793</v>
      </c>
      <c r="DY220" s="1">
        <v>167.3</v>
      </c>
      <c r="DZ220" s="1">
        <f t="shared" si="49"/>
        <v>0.016730000000000002</v>
      </c>
      <c r="EA220" s="30">
        <v>0.0232</v>
      </c>
      <c r="EB220" s="30"/>
      <c r="EC220" s="30"/>
      <c r="EE220" s="30"/>
      <c r="EF220" s="36"/>
      <c r="EG220" s="12">
        <v>413</v>
      </c>
      <c r="EH220" s="8">
        <v>24.213075060532688</v>
      </c>
      <c r="EI220" s="30">
        <v>0.46029</v>
      </c>
    </row>
    <row r="221" spans="77:139" ht="15">
      <c r="BY221" s="43">
        <v>0.1012</v>
      </c>
      <c r="BZ221" s="43">
        <v>0.824</v>
      </c>
      <c r="DY221" s="1">
        <v>171.2</v>
      </c>
      <c r="DZ221" s="1">
        <f t="shared" si="49"/>
        <v>0.01712</v>
      </c>
      <c r="EA221" s="30">
        <v>0.0246</v>
      </c>
      <c r="EB221" s="30"/>
      <c r="EC221" s="30"/>
      <c r="EE221" s="30"/>
      <c r="EF221" s="36"/>
      <c r="EG221" s="12">
        <v>414</v>
      </c>
      <c r="EH221" s="8">
        <v>24.154589371980673</v>
      </c>
      <c r="EI221" s="30">
        <v>0.48224</v>
      </c>
    </row>
    <row r="222" spans="77:139" ht="15">
      <c r="BY222" s="43">
        <v>0.1033</v>
      </c>
      <c r="BZ222" s="43">
        <v>0.861</v>
      </c>
      <c r="DY222" s="1">
        <v>175.1</v>
      </c>
      <c r="DZ222" s="1">
        <f t="shared" si="49"/>
        <v>0.017509999999999998</v>
      </c>
      <c r="EA222" s="30">
        <v>0.0262</v>
      </c>
      <c r="EB222" s="30"/>
      <c r="EC222" s="30"/>
      <c r="EE222" s="30"/>
      <c r="EF222" s="36"/>
      <c r="EG222" s="12">
        <v>415</v>
      </c>
      <c r="EH222" s="8">
        <v>24.096385542168676</v>
      </c>
      <c r="EI222" s="30">
        <v>0.50516</v>
      </c>
    </row>
    <row r="223" spans="77:139" ht="15">
      <c r="BY223" s="43">
        <v>0.1051</v>
      </c>
      <c r="BZ223" s="43">
        <v>0.874</v>
      </c>
      <c r="DY223" s="1">
        <v>179.2</v>
      </c>
      <c r="DZ223" s="1">
        <f t="shared" si="49"/>
        <v>0.01792</v>
      </c>
      <c r="EA223" s="30">
        <v>0.0279</v>
      </c>
      <c r="EB223" s="30"/>
      <c r="EC223" s="30"/>
      <c r="EE223" s="30"/>
      <c r="EF223" s="36"/>
      <c r="EG223" s="12">
        <v>416</v>
      </c>
      <c r="EH223" s="8">
        <v>24.03846153846154</v>
      </c>
      <c r="EI223" s="30">
        <v>0.52903</v>
      </c>
    </row>
    <row r="224" spans="77:139" ht="15">
      <c r="BY224" s="43">
        <v>0.1069</v>
      </c>
      <c r="BZ224" s="43">
        <v>0.859</v>
      </c>
      <c r="DY224" s="1">
        <v>183.4</v>
      </c>
      <c r="DZ224" s="1">
        <f t="shared" si="49"/>
        <v>0.018340000000000002</v>
      </c>
      <c r="EA224" s="30">
        <v>0.0297</v>
      </c>
      <c r="EB224" s="30"/>
      <c r="EC224" s="30"/>
      <c r="EE224" s="30"/>
      <c r="EF224" s="36"/>
      <c r="EG224" s="12">
        <v>417</v>
      </c>
      <c r="EH224" s="8">
        <v>23.980815347721823</v>
      </c>
      <c r="EI224" s="30">
        <v>0.5538</v>
      </c>
    </row>
    <row r="225" spans="77:139" ht="15">
      <c r="BY225" s="43">
        <v>0.1088</v>
      </c>
      <c r="BZ225" s="43">
        <v>0.81</v>
      </c>
      <c r="DY225" s="1">
        <v>187.6</v>
      </c>
      <c r="DZ225" s="1">
        <f t="shared" si="49"/>
        <v>0.01876</v>
      </c>
      <c r="EA225" s="30">
        <v>0.0316</v>
      </c>
      <c r="EB225" s="30"/>
      <c r="EC225" s="30"/>
      <c r="EE225" s="30"/>
      <c r="EF225" s="36"/>
      <c r="EG225" s="12">
        <v>418</v>
      </c>
      <c r="EH225" s="8">
        <v>23.923444976076553</v>
      </c>
      <c r="EI225" s="30">
        <v>0.57942</v>
      </c>
    </row>
    <row r="226" spans="77:139" ht="15">
      <c r="BY226" s="43">
        <v>0.1107</v>
      </c>
      <c r="BZ226" s="43">
        <v>0.718</v>
      </c>
      <c r="DY226" s="1">
        <v>191.9</v>
      </c>
      <c r="DZ226" s="1">
        <f t="shared" si="49"/>
        <v>0.019190000000000002</v>
      </c>
      <c r="EA226" s="30">
        <v>0.0337</v>
      </c>
      <c r="EB226" s="30"/>
      <c r="EC226" s="30"/>
      <c r="EE226" s="30"/>
      <c r="EF226" s="36"/>
      <c r="EG226" s="12">
        <v>419</v>
      </c>
      <c r="EH226" s="8">
        <v>23.86634844868735</v>
      </c>
      <c r="EI226" s="30">
        <v>0.60584</v>
      </c>
    </row>
    <row r="227" spans="77:139" ht="15">
      <c r="BY227" s="43">
        <v>0.1127</v>
      </c>
      <c r="BZ227" s="43">
        <v>0.569</v>
      </c>
      <c r="DY227" s="1">
        <v>196.5</v>
      </c>
      <c r="DZ227" s="1">
        <f t="shared" si="49"/>
        <v>0.01965</v>
      </c>
      <c r="EA227" s="30">
        <v>0.0359</v>
      </c>
      <c r="EB227" s="30"/>
      <c r="EC227" s="30"/>
      <c r="EE227" s="30"/>
      <c r="EF227" s="36"/>
      <c r="EG227" s="12">
        <v>420</v>
      </c>
      <c r="EH227" s="8">
        <v>23.80952380952381</v>
      </c>
      <c r="EI227" s="30">
        <v>0.63299</v>
      </c>
    </row>
    <row r="228" spans="77:139" ht="15">
      <c r="BY228" s="43">
        <v>0.1137</v>
      </c>
      <c r="BZ228" s="43">
        <v>0.565</v>
      </c>
      <c r="DY228" s="1">
        <v>200.9</v>
      </c>
      <c r="DZ228" s="1">
        <f t="shared" si="49"/>
        <v>0.02009</v>
      </c>
      <c r="EA228" s="30">
        <v>0.0382</v>
      </c>
      <c r="EB228" s="30"/>
      <c r="EC228" s="30"/>
      <c r="EE228" s="30"/>
      <c r="EF228" s="36"/>
      <c r="EG228" s="12">
        <v>421</v>
      </c>
      <c r="EH228" s="8">
        <v>23.752969121140143</v>
      </c>
      <c r="EI228" s="30">
        <v>0.6608</v>
      </c>
    </row>
    <row r="229" spans="77:139" ht="15">
      <c r="BY229" s="43">
        <v>0.1148</v>
      </c>
      <c r="BZ229" s="43">
        <v>0.618</v>
      </c>
      <c r="DY229" s="1">
        <v>205.6</v>
      </c>
      <c r="DZ229" s="1">
        <f t="shared" si="49"/>
        <v>0.02056</v>
      </c>
      <c r="EA229" s="30">
        <v>0.0407</v>
      </c>
      <c r="EB229" s="30"/>
      <c r="EC229" s="30"/>
      <c r="EE229" s="30"/>
      <c r="EF229" s="36"/>
      <c r="EG229" s="12">
        <v>422</v>
      </c>
      <c r="EH229" s="8">
        <v>23.696682464454977</v>
      </c>
      <c r="EI229" s="30">
        <v>0.68917</v>
      </c>
    </row>
    <row r="230" spans="77:139" ht="15">
      <c r="BY230" s="43">
        <v>0.1159</v>
      </c>
      <c r="BZ230" s="43">
        <v>0.725</v>
      </c>
      <c r="DY230" s="1">
        <v>210.5</v>
      </c>
      <c r="DZ230" s="1">
        <f t="shared" si="49"/>
        <v>0.02105</v>
      </c>
      <c r="EA230" s="30">
        <v>0.0433</v>
      </c>
      <c r="EB230" s="30"/>
      <c r="EC230" s="30"/>
      <c r="EE230" s="30"/>
      <c r="EF230" s="36"/>
      <c r="EG230" s="12">
        <v>423</v>
      </c>
      <c r="EH230" s="8">
        <v>23.64066193853428</v>
      </c>
      <c r="EI230" s="30">
        <v>0.71803</v>
      </c>
    </row>
    <row r="231" spans="77:139" ht="15">
      <c r="BY231" s="43">
        <v>0.117</v>
      </c>
      <c r="BZ231" s="43">
        <v>0.914</v>
      </c>
      <c r="DY231" s="1">
        <v>215.6</v>
      </c>
      <c r="DZ231" s="1">
        <f t="shared" si="49"/>
        <v>0.02156</v>
      </c>
      <c r="EA231" s="30">
        <v>0.0461</v>
      </c>
      <c r="EB231" s="30"/>
      <c r="EC231" s="30"/>
      <c r="EE231" s="30"/>
      <c r="EF231" s="36"/>
      <c r="EG231" s="12">
        <v>424</v>
      </c>
      <c r="EH231" s="8">
        <v>23.58490566037736</v>
      </c>
      <c r="EI231" s="30">
        <v>0.74727</v>
      </c>
    </row>
    <row r="232" spans="77:139" ht="15">
      <c r="BY232" s="43">
        <v>0.1181</v>
      </c>
      <c r="BZ232" s="43">
        <v>1.11</v>
      </c>
      <c r="DY232" s="1">
        <v>220.6</v>
      </c>
      <c r="DZ232" s="1">
        <f t="shared" si="49"/>
        <v>0.02206</v>
      </c>
      <c r="EA232" s="30">
        <v>0.0491</v>
      </c>
      <c r="EB232" s="30"/>
      <c r="EC232" s="30"/>
      <c r="EE232" s="30"/>
      <c r="EF232" s="36"/>
      <c r="EG232" s="12">
        <v>425</v>
      </c>
      <c r="EH232" s="8">
        <v>23.52941176470588</v>
      </c>
      <c r="EI232" s="30">
        <v>0.77678</v>
      </c>
    </row>
    <row r="233" spans="77:139" ht="15">
      <c r="BY233" s="43">
        <v>0.1187</v>
      </c>
      <c r="BZ233" s="43">
        <v>1.136</v>
      </c>
      <c r="DY233" s="1">
        <v>225.4</v>
      </c>
      <c r="DZ233" s="1">
        <f t="shared" si="49"/>
        <v>0.02254</v>
      </c>
      <c r="EA233" s="30">
        <v>0.0523</v>
      </c>
      <c r="EB233" s="30"/>
      <c r="EC233" s="30"/>
      <c r="EE233" s="30"/>
      <c r="EF233" s="36"/>
      <c r="EG233" s="12">
        <v>426</v>
      </c>
      <c r="EH233" s="8">
        <v>23.474178403755868</v>
      </c>
      <c r="EI233" s="30">
        <v>0.80646</v>
      </c>
    </row>
    <row r="234" spans="77:139" ht="15">
      <c r="BY234" s="43">
        <v>0.1192</v>
      </c>
      <c r="BZ234" s="43">
        <v>1.13</v>
      </c>
      <c r="DY234" s="1">
        <v>230.9</v>
      </c>
      <c r="DZ234" s="1">
        <f t="shared" si="49"/>
        <v>0.02309</v>
      </c>
      <c r="EA234" s="30">
        <v>0.0556</v>
      </c>
      <c r="EB234" s="30"/>
      <c r="EC234" s="30"/>
      <c r="EE234" s="30"/>
      <c r="EF234" s="36"/>
      <c r="EG234" s="12">
        <v>427</v>
      </c>
      <c r="EH234" s="8">
        <v>23.4192037470726</v>
      </c>
      <c r="EI234" s="30">
        <v>0.83618</v>
      </c>
    </row>
    <row r="235" spans="77:139" ht="15">
      <c r="BY235" s="43">
        <v>0.1198</v>
      </c>
      <c r="BZ235" s="43">
        <v>1.045</v>
      </c>
      <c r="DY235" s="1">
        <v>236.2</v>
      </c>
      <c r="DZ235" s="1">
        <f t="shared" si="49"/>
        <v>0.02362</v>
      </c>
      <c r="EA235" s="30">
        <v>0.0592</v>
      </c>
      <c r="EB235" s="30"/>
      <c r="EC235" s="30"/>
      <c r="EE235" s="30"/>
      <c r="EF235" s="36"/>
      <c r="EG235" s="12">
        <v>428</v>
      </c>
      <c r="EH235" s="8">
        <v>23.36448598130841</v>
      </c>
      <c r="EI235" s="30">
        <v>0.86583</v>
      </c>
    </row>
    <row r="236" spans="77:139" ht="15">
      <c r="BY236" s="43">
        <v>0.1204</v>
      </c>
      <c r="BZ236" s="43">
        <v>0.925</v>
      </c>
      <c r="DY236" s="1">
        <v>241.7</v>
      </c>
      <c r="DZ236" s="1">
        <f t="shared" si="49"/>
        <v>0.02417</v>
      </c>
      <c r="EA236" s="30">
        <v>0.0631</v>
      </c>
      <c r="EB236" s="30"/>
      <c r="EC236" s="30"/>
      <c r="EE236" s="30"/>
      <c r="EF236" s="36"/>
      <c r="EG236" s="12">
        <v>429</v>
      </c>
      <c r="EH236" s="8">
        <v>23.31002331002331</v>
      </c>
      <c r="EI236" s="30">
        <v>0.89527</v>
      </c>
    </row>
    <row r="237" spans="77:139" ht="15">
      <c r="BY237" s="43">
        <v>0.121</v>
      </c>
      <c r="BZ237" s="43">
        <v>0.81</v>
      </c>
      <c r="EG237" s="12">
        <v>430</v>
      </c>
      <c r="EH237" s="8">
        <v>23.25581395348837</v>
      </c>
      <c r="EI237" s="30">
        <v>0.92438</v>
      </c>
    </row>
    <row r="238" spans="77:139" ht="15">
      <c r="BY238" s="43">
        <v>0.1215</v>
      </c>
      <c r="BZ238" s="43">
        <v>0.715</v>
      </c>
      <c r="EG238" s="12">
        <v>431</v>
      </c>
      <c r="EH238" s="8">
        <v>23.201856148491878</v>
      </c>
      <c r="EI238" s="30">
        <v>0.95304</v>
      </c>
    </row>
    <row r="239" spans="77:139" ht="15">
      <c r="BY239" s="43">
        <v>0.1228</v>
      </c>
      <c r="BZ239" s="43">
        <v>0.46</v>
      </c>
      <c r="EG239" s="12">
        <v>432</v>
      </c>
      <c r="EH239" s="8">
        <v>23.148148148148145</v>
      </c>
      <c r="EI239" s="30">
        <v>0.98112</v>
      </c>
    </row>
    <row r="240" spans="77:139" ht="15">
      <c r="BY240" s="43">
        <v>0.124</v>
      </c>
      <c r="BZ240" s="43">
        <v>0.323</v>
      </c>
      <c r="EG240" s="12">
        <v>433</v>
      </c>
      <c r="EH240" s="8">
        <v>23.094688221709006</v>
      </c>
      <c r="EI240" s="30">
        <v>1.0085</v>
      </c>
    </row>
    <row r="241" spans="77:139" ht="15">
      <c r="BY241" s="43">
        <v>0.1252</v>
      </c>
      <c r="BZ241" s="43">
        <v>0.236</v>
      </c>
      <c r="EG241" s="12">
        <v>434</v>
      </c>
      <c r="EH241" s="8">
        <v>23.04147465437788</v>
      </c>
      <c r="EI241" s="30">
        <v>1.0351</v>
      </c>
    </row>
    <row r="242" spans="77:139" ht="15">
      <c r="BY242" s="43">
        <v>0.1265</v>
      </c>
      <c r="BZ242" s="43">
        <v>0.168</v>
      </c>
      <c r="EG242" s="12">
        <v>435</v>
      </c>
      <c r="EH242" s="8">
        <v>22.988505747126435</v>
      </c>
      <c r="EI242" s="30">
        <v>1.0608</v>
      </c>
    </row>
    <row r="243" spans="77:139" ht="15">
      <c r="BY243" s="43">
        <v>0.1278</v>
      </c>
      <c r="BZ243" s="43">
        <v>0.119</v>
      </c>
      <c r="EG243" s="12">
        <v>436</v>
      </c>
      <c r="EH243" s="8">
        <v>22.93577981651376</v>
      </c>
      <c r="EI243" s="30">
        <v>1.0856</v>
      </c>
    </row>
    <row r="244" spans="77:139" ht="15">
      <c r="BY244" s="43">
        <v>0.1291</v>
      </c>
      <c r="BZ244" s="43">
        <v>0.077</v>
      </c>
      <c r="EG244" s="12">
        <v>437</v>
      </c>
      <c r="EH244" s="8">
        <v>22.88329519450801</v>
      </c>
      <c r="EI244" s="30">
        <v>1.1095</v>
      </c>
    </row>
    <row r="245" spans="77:139" ht="15">
      <c r="BY245" s="43">
        <v>0.1305</v>
      </c>
      <c r="BZ245" s="43">
        <v>0.0561</v>
      </c>
      <c r="EG245" s="12">
        <v>438</v>
      </c>
      <c r="EH245" s="8">
        <v>22.831050228310502</v>
      </c>
      <c r="EI245" s="30">
        <v>1.1323</v>
      </c>
    </row>
    <row r="246" spans="77:139" ht="15">
      <c r="BY246" s="43">
        <v>0.1319</v>
      </c>
      <c r="BZ246" s="43">
        <v>0.043</v>
      </c>
      <c r="EG246" s="12">
        <v>439</v>
      </c>
      <c r="EH246" s="8">
        <v>22.779043280182233</v>
      </c>
      <c r="EI246" s="30">
        <v>1.1543</v>
      </c>
    </row>
    <row r="247" spans="77:139" ht="15">
      <c r="BY247" s="43">
        <v>0.1333</v>
      </c>
      <c r="BZ247" s="43">
        <v>0.0339</v>
      </c>
      <c r="EG247" s="12">
        <v>440</v>
      </c>
      <c r="EH247" s="8">
        <v>22.727272727272727</v>
      </c>
      <c r="EI247" s="30">
        <v>1.1756</v>
      </c>
    </row>
    <row r="248" spans="77:139" ht="15">
      <c r="BY248" s="43">
        <v>0.1348</v>
      </c>
      <c r="BZ248" s="43">
        <v>0.0271</v>
      </c>
      <c r="EG248" s="12">
        <v>441</v>
      </c>
      <c r="EH248" s="8">
        <v>22.675736961451246</v>
      </c>
      <c r="EI248" s="30">
        <v>1.1962</v>
      </c>
    </row>
    <row r="249" spans="77:139" ht="15">
      <c r="BY249" s="43">
        <v>0.1362</v>
      </c>
      <c r="BZ249" s="43">
        <v>0.0228</v>
      </c>
      <c r="EG249" s="12">
        <v>442</v>
      </c>
      <c r="EH249" s="8">
        <v>22.624434389140273</v>
      </c>
      <c r="EI249" s="30">
        <v>1.2165</v>
      </c>
    </row>
    <row r="250" spans="77:139" ht="15">
      <c r="BY250" s="43">
        <v>0.1378</v>
      </c>
      <c r="BZ250" s="36">
        <v>0.0189</v>
      </c>
      <c r="EG250" s="12">
        <v>443</v>
      </c>
      <c r="EH250" s="8">
        <v>22.57336343115124</v>
      </c>
      <c r="EI250" s="30">
        <v>1.2367</v>
      </c>
    </row>
    <row r="251" spans="77:139" ht="15">
      <c r="BY251" s="43">
        <v>0.1393</v>
      </c>
      <c r="BZ251" s="36">
        <v>0.0156</v>
      </c>
      <c r="EG251" s="12">
        <v>444</v>
      </c>
      <c r="EH251" s="8">
        <v>22.52252252252252</v>
      </c>
      <c r="EI251" s="30">
        <v>1.2572</v>
      </c>
    </row>
    <row r="252" spans="77:139" ht="15">
      <c r="BY252" s="43">
        <v>0.1409</v>
      </c>
      <c r="BZ252" s="36">
        <v>0.0109</v>
      </c>
      <c r="EG252" s="12">
        <v>445</v>
      </c>
      <c r="EH252" s="8">
        <v>22.471910112359552</v>
      </c>
      <c r="EI252" s="30">
        <v>1.2785</v>
      </c>
    </row>
    <row r="253" spans="77:139" ht="15">
      <c r="BY253" s="43">
        <v>0.1425</v>
      </c>
      <c r="BZ253" s="36">
        <v>0.00838</v>
      </c>
      <c r="EG253" s="12">
        <v>446</v>
      </c>
      <c r="EH253" s="8">
        <v>22.42152466367713</v>
      </c>
      <c r="EI253" s="30">
        <v>1.301</v>
      </c>
    </row>
    <row r="254" spans="77:139" ht="15">
      <c r="BY254" s="43">
        <v>0.1442</v>
      </c>
      <c r="BZ254" s="36">
        <v>0.00557</v>
      </c>
      <c r="EG254" s="12">
        <v>447</v>
      </c>
      <c r="EH254" s="8">
        <v>22.371364653243848</v>
      </c>
      <c r="EI254" s="30">
        <v>1.3253</v>
      </c>
    </row>
    <row r="255" spans="77:139" ht="15">
      <c r="BY255" s="43">
        <v>0.1459</v>
      </c>
      <c r="BZ255" s="36">
        <v>0.00317</v>
      </c>
      <c r="EG255" s="12">
        <v>448</v>
      </c>
      <c r="EH255" s="8">
        <v>22.32142857142857</v>
      </c>
      <c r="EI255" s="30">
        <v>1.3518</v>
      </c>
    </row>
    <row r="256" spans="77:139" ht="15">
      <c r="BY256" s="43">
        <v>0.1476</v>
      </c>
      <c r="BZ256" s="36">
        <v>0.0014</v>
      </c>
      <c r="EG256" s="12">
        <v>449</v>
      </c>
      <c r="EH256" s="8">
        <v>22.271714922048996</v>
      </c>
      <c r="EI256" s="30">
        <v>1.381</v>
      </c>
    </row>
    <row r="257" spans="77:139" ht="15">
      <c r="BY257" s="43">
        <v>0.1494</v>
      </c>
      <c r="BZ257" s="36">
        <v>0.000463</v>
      </c>
      <c r="EG257" s="12">
        <v>450</v>
      </c>
      <c r="EH257" s="8">
        <v>22.22222222222222</v>
      </c>
      <c r="EI257" s="30">
        <v>1.4134</v>
      </c>
    </row>
    <row r="258" spans="77:139" ht="15">
      <c r="BY258" s="43">
        <v>0.1512</v>
      </c>
      <c r="BZ258" s="36">
        <v>0.000463</v>
      </c>
      <c r="EG258" s="12">
        <v>451</v>
      </c>
      <c r="EH258" s="8">
        <v>22.172949002217294</v>
      </c>
      <c r="EI258" s="30">
        <v>1.4493</v>
      </c>
    </row>
    <row r="259" spans="77:139" ht="15">
      <c r="BY259" s="43">
        <v>0.1531</v>
      </c>
      <c r="BZ259" s="36">
        <v>0.000122</v>
      </c>
      <c r="EG259" s="12">
        <v>452</v>
      </c>
      <c r="EH259" s="8">
        <v>22.123893805309734</v>
      </c>
      <c r="EI259" s="30">
        <v>1.489</v>
      </c>
    </row>
    <row r="260" spans="77:139" ht="15">
      <c r="BY260" s="43">
        <v>0.155</v>
      </c>
      <c r="BZ260" s="36">
        <v>3.2E-05</v>
      </c>
      <c r="EG260" s="12">
        <v>453</v>
      </c>
      <c r="EH260" s="8">
        <v>22.075055187637968</v>
      </c>
      <c r="EI260" s="30">
        <v>1.5326</v>
      </c>
    </row>
    <row r="261" spans="77:139" ht="15">
      <c r="BY261" s="43">
        <v>0.159</v>
      </c>
      <c r="BZ261" s="36">
        <v>4.7E-06</v>
      </c>
      <c r="EG261" s="12">
        <v>454</v>
      </c>
      <c r="EH261" s="8">
        <v>22.026431718061676</v>
      </c>
      <c r="EI261" s="30">
        <v>1.5801</v>
      </c>
    </row>
    <row r="262" spans="77:139" ht="15">
      <c r="BY262" s="9">
        <v>7.692</v>
      </c>
      <c r="BZ262" s="30">
        <v>0.0372</v>
      </c>
      <c r="EG262" s="12">
        <v>455</v>
      </c>
      <c r="EH262" s="8">
        <v>21.978021978021978</v>
      </c>
      <c r="EI262" s="30">
        <v>1.6313</v>
      </c>
    </row>
    <row r="263" spans="77:139" ht="15">
      <c r="BY263" s="9">
        <v>7.752</v>
      </c>
      <c r="BZ263" s="30">
        <v>0.0474</v>
      </c>
      <c r="EG263" s="12">
        <v>456</v>
      </c>
      <c r="EH263" s="8">
        <v>21.929824561403507</v>
      </c>
      <c r="EI263" s="30">
        <v>1.6859</v>
      </c>
    </row>
    <row r="264" spans="77:139" ht="15">
      <c r="BY264" s="9">
        <v>7.813</v>
      </c>
      <c r="BZ264" s="30">
        <v>0.0768</v>
      </c>
      <c r="EG264" s="12">
        <v>457</v>
      </c>
      <c r="EH264" s="8">
        <v>21.88183807439825</v>
      </c>
      <c r="EI264" s="30">
        <v>1.7433</v>
      </c>
    </row>
    <row r="265" spans="77:139" ht="15">
      <c r="BY265" s="9">
        <v>7.874</v>
      </c>
      <c r="BZ265" s="30">
        <v>0.132</v>
      </c>
      <c r="EG265" s="12">
        <v>458</v>
      </c>
      <c r="EH265" s="8">
        <v>21.83406113537118</v>
      </c>
      <c r="EI265" s="30">
        <v>1.803</v>
      </c>
    </row>
    <row r="266" spans="77:139" ht="15">
      <c r="BY266" s="9">
        <v>7.937</v>
      </c>
      <c r="BZ266" s="30">
        <v>0.216</v>
      </c>
      <c r="EG266" s="12">
        <v>459</v>
      </c>
      <c r="EH266" s="8">
        <v>21.786492374727672</v>
      </c>
      <c r="EI266" s="30">
        <v>1.8642</v>
      </c>
    </row>
    <row r="267" spans="77:139" ht="15">
      <c r="BY267" s="9">
        <v>8</v>
      </c>
      <c r="BZ267" s="30">
        <v>0.323</v>
      </c>
      <c r="EG267" s="12">
        <v>460</v>
      </c>
      <c r="EH267" s="8">
        <v>21.73913043478261</v>
      </c>
      <c r="EI267" s="30">
        <v>1.926</v>
      </c>
    </row>
    <row r="268" spans="77:139" ht="15">
      <c r="BY268" s="9">
        <v>8.065</v>
      </c>
      <c r="BZ268" s="30">
        <v>0.446</v>
      </c>
      <c r="EG268" s="12">
        <v>461</v>
      </c>
      <c r="EH268" s="8">
        <v>21.69197396963124</v>
      </c>
      <c r="EI268" s="30">
        <v>1.9876</v>
      </c>
    </row>
    <row r="269" spans="77:139" ht="15">
      <c r="BY269" s="9">
        <v>8.13</v>
      </c>
      <c r="BZ269" s="30">
        <v>0.553</v>
      </c>
      <c r="EG269" s="12">
        <v>462</v>
      </c>
      <c r="EH269" s="8">
        <v>21.645021645021647</v>
      </c>
      <c r="EI269" s="30">
        <v>2.0479</v>
      </c>
    </row>
    <row r="270" spans="77:139" ht="15">
      <c r="BY270" s="9">
        <v>8.197</v>
      </c>
      <c r="BZ270" s="30">
        <v>0.635</v>
      </c>
      <c r="EG270" s="12">
        <v>463</v>
      </c>
      <c r="EH270" s="8">
        <v>21.598272138228943</v>
      </c>
      <c r="EI270" s="30">
        <v>2.1059</v>
      </c>
    </row>
    <row r="271" spans="77:139" ht="15">
      <c r="BY271" s="9">
        <v>8.265</v>
      </c>
      <c r="BZ271" s="30">
        <v>0.704</v>
      </c>
      <c r="EG271" s="12">
        <v>464</v>
      </c>
      <c r="EH271" s="8">
        <v>21.551724137931036</v>
      </c>
      <c r="EI271" s="30">
        <v>2.1606</v>
      </c>
    </row>
    <row r="272" spans="77:139" ht="15">
      <c r="BY272" s="9">
        <v>8.333</v>
      </c>
      <c r="BZ272" s="30">
        <v>0.771</v>
      </c>
      <c r="EG272" s="12">
        <v>465</v>
      </c>
      <c r="EH272" s="8">
        <v>21.50537634408602</v>
      </c>
      <c r="EI272" s="30">
        <v>2.2111</v>
      </c>
    </row>
    <row r="273" spans="77:139" ht="15">
      <c r="BY273" s="9">
        <v>8.403</v>
      </c>
      <c r="BZ273" s="30">
        <v>0.84</v>
      </c>
      <c r="EG273" s="12">
        <v>466</v>
      </c>
      <c r="EH273" s="8">
        <v>21.459227467811157</v>
      </c>
      <c r="EI273" s="30">
        <v>2.2564</v>
      </c>
    </row>
    <row r="274" spans="77:139" ht="15">
      <c r="BY274" s="9">
        <v>8.475</v>
      </c>
      <c r="BZ274" s="30">
        <v>0.903</v>
      </c>
      <c r="EG274" s="12">
        <v>467</v>
      </c>
      <c r="EH274" s="8">
        <v>21.413276231263385</v>
      </c>
      <c r="EI274" s="30">
        <v>2.2957</v>
      </c>
    </row>
    <row r="275" spans="77:139" ht="15">
      <c r="BY275" s="9">
        <v>8.547</v>
      </c>
      <c r="BZ275" s="30">
        <v>0.978</v>
      </c>
      <c r="EG275" s="12">
        <v>468</v>
      </c>
      <c r="EH275" s="8">
        <v>21.36752136752137</v>
      </c>
      <c r="EI275" s="30">
        <v>2.3283</v>
      </c>
    </row>
    <row r="276" spans="77:139" ht="15">
      <c r="BY276" s="9">
        <v>8.621</v>
      </c>
      <c r="BZ276" s="30">
        <v>1.07</v>
      </c>
      <c r="EG276" s="12">
        <v>469</v>
      </c>
      <c r="EH276" s="8">
        <v>21.321961620469082</v>
      </c>
      <c r="EI276" s="30">
        <v>2.3535</v>
      </c>
    </row>
    <row r="277" spans="77:139" ht="15">
      <c r="BY277" s="9">
        <v>8.696</v>
      </c>
      <c r="BZ277" s="30">
        <v>1.17</v>
      </c>
      <c r="EG277" s="12">
        <v>470</v>
      </c>
      <c r="EH277" s="8">
        <v>21.27659574468085</v>
      </c>
      <c r="EI277" s="30">
        <v>2.3709</v>
      </c>
    </row>
    <row r="278" spans="77:139" ht="15">
      <c r="BY278" s="9">
        <v>8.772</v>
      </c>
      <c r="BZ278" s="30">
        <v>1.32</v>
      </c>
      <c r="EG278" s="12">
        <v>471</v>
      </c>
      <c r="EH278" s="8">
        <v>21.231422505307854</v>
      </c>
      <c r="EI278" s="30">
        <v>2.3801</v>
      </c>
    </row>
    <row r="279" spans="77:139" ht="15">
      <c r="BY279" s="9">
        <v>8.85</v>
      </c>
      <c r="BZ279" s="30">
        <v>1.53</v>
      </c>
      <c r="EG279" s="12">
        <v>472</v>
      </c>
      <c r="EH279" s="8">
        <v>21.1864406779661</v>
      </c>
      <c r="EI279" s="30">
        <v>2.381</v>
      </c>
    </row>
    <row r="280" spans="77:139" ht="15">
      <c r="BY280" s="9">
        <v>8.929</v>
      </c>
      <c r="BZ280" s="30">
        <v>1.85</v>
      </c>
      <c r="EG280" s="12">
        <v>473</v>
      </c>
      <c r="EH280" s="8">
        <v>21.141649048625794</v>
      </c>
      <c r="EI280" s="30">
        <v>2.3735</v>
      </c>
    </row>
    <row r="281" spans="77:139" ht="15">
      <c r="BY281" s="9">
        <v>9.009</v>
      </c>
      <c r="BZ281" s="30">
        <v>2.27</v>
      </c>
      <c r="EG281" s="12">
        <v>474</v>
      </c>
      <c r="EH281" s="8">
        <v>21.09704641350211</v>
      </c>
      <c r="EI281" s="30">
        <v>2.3578</v>
      </c>
    </row>
    <row r="282" spans="77:139" ht="15">
      <c r="BY282" s="9">
        <v>9.091</v>
      </c>
      <c r="BZ282" s="30">
        <v>2.55</v>
      </c>
      <c r="EG282" s="12">
        <v>475</v>
      </c>
      <c r="EH282" s="8">
        <v>21.052631578947366</v>
      </c>
      <c r="EI282" s="30">
        <v>2.3339</v>
      </c>
    </row>
    <row r="283" spans="77:139" ht="15">
      <c r="BY283" s="9">
        <v>9.174</v>
      </c>
      <c r="BZ283" s="30">
        <v>2.63</v>
      </c>
      <c r="EG283" s="12">
        <v>476</v>
      </c>
      <c r="EH283" s="8">
        <v>21.008403361344538</v>
      </c>
      <c r="EI283" s="30">
        <v>2.3024</v>
      </c>
    </row>
    <row r="284" spans="77:139" ht="15">
      <c r="BY284" s="9">
        <v>9.302</v>
      </c>
      <c r="BZ284" s="30">
        <v>2.26</v>
      </c>
      <c r="EG284" s="12">
        <v>477</v>
      </c>
      <c r="EH284" s="8">
        <v>20.964360587002098</v>
      </c>
      <c r="EI284" s="30">
        <v>2.2637</v>
      </c>
    </row>
    <row r="285" spans="77:139" ht="15">
      <c r="BY285" s="9">
        <v>9.524</v>
      </c>
      <c r="BZ285" s="30">
        <v>1.65</v>
      </c>
      <c r="EG285" s="12">
        <v>478</v>
      </c>
      <c r="EH285" s="8">
        <v>20.920502092050206</v>
      </c>
      <c r="EI285" s="30">
        <v>2.2183</v>
      </c>
    </row>
    <row r="286" spans="77:139" ht="15">
      <c r="BY286" s="9">
        <v>9.756</v>
      </c>
      <c r="BZ286" s="30">
        <v>0.962</v>
      </c>
      <c r="EG286" s="12">
        <v>479</v>
      </c>
      <c r="EH286" s="8">
        <v>20.8768267223382</v>
      </c>
      <c r="EI286" s="30">
        <v>2.1669</v>
      </c>
    </row>
    <row r="287" spans="77:139" ht="15">
      <c r="BY287" s="9">
        <v>10</v>
      </c>
      <c r="BZ287" s="30">
        <v>0.509</v>
      </c>
      <c r="EG287" s="12">
        <v>480</v>
      </c>
      <c r="EH287" s="8">
        <v>20.833333333333332</v>
      </c>
      <c r="EI287" s="30">
        <v>2.1102</v>
      </c>
    </row>
    <row r="288" spans="77:139" ht="15">
      <c r="BY288" s="9">
        <v>10.26</v>
      </c>
      <c r="BZ288" s="30">
        <v>0.231</v>
      </c>
      <c r="EG288" s="12">
        <v>481</v>
      </c>
      <c r="EH288" s="8">
        <v>20.79002079002079</v>
      </c>
      <c r="EI288" s="30">
        <v>2.0489</v>
      </c>
    </row>
    <row r="289" spans="77:139" ht="15">
      <c r="BY289" s="9">
        <v>10.53</v>
      </c>
      <c r="BZ289" s="30">
        <v>0.102</v>
      </c>
      <c r="EG289" s="12">
        <v>482</v>
      </c>
      <c r="EH289" s="8">
        <v>20.74688796680498</v>
      </c>
      <c r="EI289" s="30">
        <v>1.9838</v>
      </c>
    </row>
    <row r="290" spans="77:139" ht="15">
      <c r="BY290" s="9">
        <v>10.81</v>
      </c>
      <c r="BZ290" s="30">
        <v>0.046</v>
      </c>
      <c r="EG290" s="12">
        <v>483</v>
      </c>
      <c r="EH290" s="8">
        <v>20.70393374741201</v>
      </c>
      <c r="EI290" s="30">
        <v>1.9157</v>
      </c>
    </row>
    <row r="291" spans="77:139" ht="15">
      <c r="BY291" s="9">
        <v>11.11</v>
      </c>
      <c r="BZ291" s="30">
        <v>0.0506</v>
      </c>
      <c r="EG291" s="12">
        <v>484</v>
      </c>
      <c r="EH291" s="8">
        <v>20.66115702479339</v>
      </c>
      <c r="EI291" s="30">
        <v>1.8452</v>
      </c>
    </row>
    <row r="292" spans="77:139" ht="15">
      <c r="BY292" s="9">
        <v>11.36</v>
      </c>
      <c r="BZ292" s="30">
        <v>0.0775</v>
      </c>
      <c r="EG292" s="12">
        <v>485</v>
      </c>
      <c r="EH292" s="8">
        <v>20.61855670103093</v>
      </c>
      <c r="EI292" s="30">
        <v>1.7731</v>
      </c>
    </row>
    <row r="293" spans="77:139" ht="15">
      <c r="BY293" s="9">
        <v>11.63</v>
      </c>
      <c r="BZ293" s="30">
        <v>0.116</v>
      </c>
      <c r="EG293" s="12">
        <v>486</v>
      </c>
      <c r="EH293" s="8">
        <v>20.5761316872428</v>
      </c>
      <c r="EI293" s="30">
        <v>1.7001</v>
      </c>
    </row>
    <row r="294" spans="77:139" ht="15">
      <c r="BY294" s="9">
        <v>11.76</v>
      </c>
      <c r="BZ294" s="30">
        <v>0.152</v>
      </c>
      <c r="EG294" s="12">
        <v>487</v>
      </c>
      <c r="EH294" s="8">
        <v>20.53388090349076</v>
      </c>
      <c r="EI294" s="30">
        <v>1.6268</v>
      </c>
    </row>
    <row r="295" spans="77:139" ht="15">
      <c r="BY295" s="9">
        <v>11.9</v>
      </c>
      <c r="BZ295" s="30">
        <v>0.204</v>
      </c>
      <c r="EG295" s="12">
        <v>488</v>
      </c>
      <c r="EH295" s="8">
        <v>20.491803278688526</v>
      </c>
      <c r="EI295" s="30">
        <v>1.5537</v>
      </c>
    </row>
    <row r="296" spans="77:139" ht="15">
      <c r="BY296" s="9">
        <v>12.05</v>
      </c>
      <c r="BZ296" s="30">
        <v>0.267</v>
      </c>
      <c r="EG296" s="12">
        <v>489</v>
      </c>
      <c r="EH296" s="8">
        <v>20.449897750511248</v>
      </c>
      <c r="EI296" s="30">
        <v>1.4814</v>
      </c>
    </row>
    <row r="297" spans="77:139" ht="15">
      <c r="BY297" s="9">
        <v>12.2</v>
      </c>
      <c r="BZ297" s="30">
        <v>0.323</v>
      </c>
      <c r="EG297" s="12">
        <v>490</v>
      </c>
      <c r="EH297" s="8">
        <v>20.408163265306126</v>
      </c>
      <c r="EI297" s="30">
        <v>1.4103</v>
      </c>
    </row>
    <row r="298" spans="77:139" ht="15">
      <c r="BY298" s="9">
        <v>12.35</v>
      </c>
      <c r="BZ298" s="30">
        <v>0.341</v>
      </c>
      <c r="EG298" s="12">
        <v>491</v>
      </c>
      <c r="EH298" s="8">
        <v>20.36659877800407</v>
      </c>
      <c r="EI298" s="30">
        <v>1.3408</v>
      </c>
    </row>
    <row r="299" spans="77:139" ht="15">
      <c r="BY299" s="9">
        <v>12.5</v>
      </c>
      <c r="BZ299" s="30">
        <v>0.343</v>
      </c>
      <c r="EG299" s="12">
        <v>492</v>
      </c>
      <c r="EH299" s="8">
        <v>20.325203252032523</v>
      </c>
      <c r="EI299" s="30">
        <v>1.2733</v>
      </c>
    </row>
    <row r="300" spans="77:139" ht="15">
      <c r="BY300" s="9">
        <v>12.66</v>
      </c>
      <c r="BZ300" s="30">
        <v>0.314</v>
      </c>
      <c r="EG300" s="12">
        <v>493</v>
      </c>
      <c r="EH300" s="8">
        <v>20.28397565922921</v>
      </c>
      <c r="EI300" s="30">
        <v>1.2079</v>
      </c>
    </row>
    <row r="301" spans="77:139" ht="15">
      <c r="BY301" s="9">
        <v>12.82</v>
      </c>
      <c r="BZ301" s="30">
        <v>0.275</v>
      </c>
      <c r="EG301" s="12">
        <v>494</v>
      </c>
      <c r="EH301" s="8">
        <v>20.242914979757085</v>
      </c>
      <c r="EI301" s="30">
        <v>1.145</v>
      </c>
    </row>
    <row r="302" spans="77:139" ht="15">
      <c r="BY302" s="9">
        <v>12.99</v>
      </c>
      <c r="BZ302" s="30">
        <v>0.227</v>
      </c>
      <c r="EG302" s="12">
        <v>495</v>
      </c>
      <c r="EH302" s="8">
        <v>20.2020202020202</v>
      </c>
      <c r="EI302" s="30">
        <v>1.0848</v>
      </c>
    </row>
    <row r="303" spans="77:139" ht="15">
      <c r="BY303" s="9">
        <v>13.16</v>
      </c>
      <c r="BZ303" s="30">
        <v>0.192</v>
      </c>
      <c r="EG303" s="12">
        <v>496</v>
      </c>
      <c r="EH303" s="8">
        <v>20.161290322580644</v>
      </c>
      <c r="EI303" s="30">
        <v>1.0274</v>
      </c>
    </row>
    <row r="304" spans="77:139" ht="15">
      <c r="BY304" s="9">
        <v>13.33</v>
      </c>
      <c r="BZ304" s="30">
        <v>0.177</v>
      </c>
      <c r="EG304" s="12">
        <v>497</v>
      </c>
      <c r="EH304" s="8">
        <v>20.12072434607646</v>
      </c>
      <c r="EI304" s="30">
        <v>0.97306</v>
      </c>
    </row>
    <row r="305" spans="77:139" ht="15">
      <c r="BY305" s="9">
        <v>13.79</v>
      </c>
      <c r="BZ305" s="30">
        <v>0.157</v>
      </c>
      <c r="EG305" s="12">
        <v>498</v>
      </c>
      <c r="EH305" s="8">
        <v>20.08032128514056</v>
      </c>
      <c r="EI305" s="30">
        <v>0.92181</v>
      </c>
    </row>
    <row r="306" spans="77:139" ht="15">
      <c r="BY306" s="9">
        <v>14.29</v>
      </c>
      <c r="BZ306" s="30">
        <v>0.157</v>
      </c>
      <c r="EG306" s="12">
        <v>499</v>
      </c>
      <c r="EH306" s="8">
        <v>20.040080160320638</v>
      </c>
      <c r="EI306" s="30">
        <v>0.87378</v>
      </c>
    </row>
    <row r="307" spans="77:139" ht="15">
      <c r="BY307" s="9">
        <v>14.81</v>
      </c>
      <c r="BZ307" s="30">
        <v>0.168</v>
      </c>
      <c r="EG307" s="12">
        <v>500</v>
      </c>
      <c r="EH307" s="8">
        <v>20</v>
      </c>
      <c r="EI307" s="30">
        <v>0.82903</v>
      </c>
    </row>
    <row r="308" spans="77:139" ht="15">
      <c r="BY308" s="9">
        <v>15.38</v>
      </c>
      <c r="BZ308" s="30">
        <v>0.182</v>
      </c>
      <c r="EG308" s="12">
        <v>501</v>
      </c>
      <c r="EH308" s="8">
        <v>19.96007984031936</v>
      </c>
      <c r="EI308" s="30">
        <v>0.78757</v>
      </c>
    </row>
    <row r="309" spans="77:139" ht="15">
      <c r="BY309" s="9">
        <v>16</v>
      </c>
      <c r="BZ309" s="30">
        <v>0.202</v>
      </c>
      <c r="EG309" s="12">
        <v>502</v>
      </c>
      <c r="EH309" s="8">
        <v>19.9203187250996</v>
      </c>
      <c r="EI309" s="30">
        <v>0.74937</v>
      </c>
    </row>
    <row r="310" spans="77:139" ht="15">
      <c r="BY310" s="9">
        <v>16.67</v>
      </c>
      <c r="BZ310" s="30">
        <v>0.235</v>
      </c>
      <c r="EG310" s="12">
        <v>503</v>
      </c>
      <c r="EH310" s="8">
        <v>19.880715705765404</v>
      </c>
      <c r="EI310" s="30">
        <v>0.71434</v>
      </c>
    </row>
    <row r="311" spans="77:139" ht="15">
      <c r="BY311" s="9">
        <v>17.24</v>
      </c>
      <c r="BZ311" s="30">
        <v>0.264</v>
      </c>
      <c r="EG311" s="12">
        <v>504</v>
      </c>
      <c r="EH311" s="8">
        <v>19.841269841269842</v>
      </c>
      <c r="EI311" s="30">
        <v>0.68234</v>
      </c>
    </row>
    <row r="312" spans="77:139" ht="15">
      <c r="BY312" s="9">
        <v>17.86</v>
      </c>
      <c r="BZ312" s="30">
        <v>0.298</v>
      </c>
      <c r="EG312" s="12">
        <v>505</v>
      </c>
      <c r="EH312" s="8">
        <v>19.801980198019802</v>
      </c>
      <c r="EI312" s="30">
        <v>0.65319</v>
      </c>
    </row>
    <row r="313" spans="77:139" ht="15">
      <c r="BY313" s="9">
        <v>18.52</v>
      </c>
      <c r="BZ313" s="30">
        <v>0.341</v>
      </c>
      <c r="EG313" s="12">
        <v>506</v>
      </c>
      <c r="EH313" s="8">
        <v>19.76284584980237</v>
      </c>
      <c r="EI313" s="30">
        <v>0.6267</v>
      </c>
    </row>
    <row r="314" spans="77:139" ht="15">
      <c r="BY314" s="9">
        <v>18.97</v>
      </c>
      <c r="BZ314" s="30">
        <v>0.377</v>
      </c>
      <c r="EG314" s="12">
        <v>507</v>
      </c>
      <c r="EH314" s="8">
        <v>19.723865877712033</v>
      </c>
      <c r="EI314" s="30">
        <v>0.60263</v>
      </c>
    </row>
    <row r="315" spans="77:139" ht="15">
      <c r="BY315" s="9">
        <v>19.23</v>
      </c>
      <c r="BZ315" s="30">
        <v>0.415</v>
      </c>
      <c r="EG315" s="12">
        <v>508</v>
      </c>
      <c r="EH315" s="8">
        <v>19.68503937007874</v>
      </c>
      <c r="EI315" s="30">
        <v>0.58077</v>
      </c>
    </row>
    <row r="316" spans="77:139" ht="15">
      <c r="BY316" s="9">
        <v>19.61</v>
      </c>
      <c r="BZ316" s="30">
        <v>0.524</v>
      </c>
      <c r="EG316" s="12">
        <v>509</v>
      </c>
      <c r="EH316" s="8">
        <v>19.646365422396855</v>
      </c>
      <c r="EI316" s="30">
        <v>0.56089</v>
      </c>
    </row>
    <row r="317" spans="77:139" ht="15">
      <c r="BY317" s="9">
        <v>20</v>
      </c>
      <c r="BZ317" s="30">
        <v>0.822</v>
      </c>
      <c r="EG317" s="12">
        <v>510</v>
      </c>
      <c r="EH317" s="8">
        <v>19.607843137254903</v>
      </c>
      <c r="EI317" s="30">
        <v>0.54279</v>
      </c>
    </row>
    <row r="318" spans="77:139" ht="15">
      <c r="BY318" s="9">
        <v>20.41</v>
      </c>
      <c r="BZ318" s="30">
        <v>1.28</v>
      </c>
      <c r="EG318" s="12">
        <v>511</v>
      </c>
      <c r="EH318" s="8">
        <v>19.569471624266143</v>
      </c>
      <c r="EI318" s="30">
        <v>0.52626</v>
      </c>
    </row>
    <row r="319" spans="77:139" ht="15">
      <c r="BY319" s="9">
        <v>20.83</v>
      </c>
      <c r="BZ319" s="30">
        <v>1.86</v>
      </c>
      <c r="EG319" s="12">
        <v>512</v>
      </c>
      <c r="EH319" s="8">
        <v>19.53125</v>
      </c>
      <c r="EI319" s="30">
        <v>0.51113</v>
      </c>
    </row>
    <row r="320" spans="77:139" ht="15">
      <c r="BY320" s="9">
        <v>21.05</v>
      </c>
      <c r="BZ320" s="30">
        <v>2.22</v>
      </c>
      <c r="EG320" s="12">
        <v>513</v>
      </c>
      <c r="EH320" s="8">
        <v>19.49317738791423</v>
      </c>
      <c r="EI320" s="30">
        <v>0.49724</v>
      </c>
    </row>
    <row r="321" spans="77:139" ht="15">
      <c r="BY321" s="9">
        <v>21.28</v>
      </c>
      <c r="BZ321" s="30">
        <v>2.39</v>
      </c>
      <c r="EG321" s="12">
        <v>514</v>
      </c>
      <c r="EH321" s="8">
        <v>19.45525291828794</v>
      </c>
      <c r="EI321" s="30">
        <v>0.48445</v>
      </c>
    </row>
    <row r="322" spans="77:139" ht="15">
      <c r="BY322" s="9">
        <v>21.74</v>
      </c>
      <c r="BZ322" s="30">
        <v>2.29</v>
      </c>
      <c r="EG322" s="12">
        <v>515</v>
      </c>
      <c r="EH322" s="8">
        <v>19.41747572815534</v>
      </c>
      <c r="EI322" s="30">
        <v>0.47263</v>
      </c>
    </row>
    <row r="323" spans="77:139" ht="15">
      <c r="BY323" s="9">
        <v>22.73</v>
      </c>
      <c r="BZ323" s="30">
        <v>1.29</v>
      </c>
      <c r="EG323" s="12">
        <v>516</v>
      </c>
      <c r="EH323" s="8">
        <v>19.37984496124031</v>
      </c>
      <c r="EI323" s="30">
        <v>0.46167</v>
      </c>
    </row>
    <row r="324" spans="77:139" ht="15">
      <c r="BY324" s="9">
        <v>23.81</v>
      </c>
      <c r="BZ324" s="30">
        <v>0.738</v>
      </c>
      <c r="EG324" s="12">
        <v>517</v>
      </c>
      <c r="EH324" s="8">
        <v>19.342359767891683</v>
      </c>
      <c r="EI324" s="30">
        <v>0.45148</v>
      </c>
    </row>
    <row r="325" spans="77:139" ht="15">
      <c r="BY325" s="9">
        <v>25</v>
      </c>
      <c r="BZ325" s="30">
        <v>0.397</v>
      </c>
      <c r="EG325" s="12">
        <v>518</v>
      </c>
      <c r="EH325" s="8">
        <v>19.305019305019304</v>
      </c>
      <c r="EI325" s="30">
        <v>0.44196</v>
      </c>
    </row>
    <row r="326" spans="77:139" ht="15">
      <c r="BY326" s="9">
        <v>26.67</v>
      </c>
      <c r="BZ326" s="30">
        <v>0.199</v>
      </c>
      <c r="EG326" s="12">
        <v>519</v>
      </c>
      <c r="EH326" s="8">
        <v>19.26782273603083</v>
      </c>
      <c r="EI326" s="30">
        <v>0.43305</v>
      </c>
    </row>
    <row r="327" spans="137:139" ht="15">
      <c r="EG327" s="12">
        <v>520</v>
      </c>
      <c r="EH327" s="8">
        <v>19.230769230769234</v>
      </c>
      <c r="EI327" s="30">
        <v>0.42467</v>
      </c>
    </row>
    <row r="328" spans="137:139" ht="15">
      <c r="EG328" s="12">
        <v>521</v>
      </c>
      <c r="EH328" s="8">
        <v>19.193857965451055</v>
      </c>
      <c r="EI328" s="30">
        <v>0.41678</v>
      </c>
    </row>
    <row r="329" spans="137:139" ht="15">
      <c r="EG329" s="12">
        <v>522</v>
      </c>
      <c r="EH329" s="8">
        <v>19.157088122605362</v>
      </c>
      <c r="EI329" s="30">
        <v>0.40931</v>
      </c>
    </row>
    <row r="330" spans="137:139" ht="15">
      <c r="EG330" s="12">
        <v>523</v>
      </c>
      <c r="EH330" s="8">
        <v>19.120458891013385</v>
      </c>
      <c r="EI330" s="30">
        <v>0.40224</v>
      </c>
    </row>
    <row r="331" spans="137:139" ht="15">
      <c r="EG331" s="12">
        <v>524</v>
      </c>
      <c r="EH331" s="8">
        <v>19.083969465648853</v>
      </c>
      <c r="EI331" s="30">
        <v>0.39551</v>
      </c>
    </row>
    <row r="332" spans="137:139" ht="15">
      <c r="EG332" s="12">
        <v>525</v>
      </c>
      <c r="EH332" s="8">
        <v>19.047619047619047</v>
      </c>
      <c r="EI332" s="30">
        <v>0.38909</v>
      </c>
    </row>
    <row r="333" spans="137:139" ht="15">
      <c r="EG333" s="12">
        <v>526</v>
      </c>
      <c r="EH333" s="8">
        <v>19.011406844106464</v>
      </c>
      <c r="EI333" s="30">
        <v>0.38297</v>
      </c>
    </row>
    <row r="334" spans="137:139" ht="15">
      <c r="EG334" s="12">
        <v>527</v>
      </c>
      <c r="EH334" s="8">
        <v>18.975332068311197</v>
      </c>
      <c r="EI334" s="30">
        <v>0.3771</v>
      </c>
    </row>
    <row r="335" spans="137:139" ht="15">
      <c r="EG335" s="12">
        <v>528</v>
      </c>
      <c r="EH335" s="8">
        <v>18.93939393939394</v>
      </c>
      <c r="EI335" s="30">
        <v>0.37146</v>
      </c>
    </row>
    <row r="336" spans="137:139" ht="15">
      <c r="EG336" s="12">
        <v>529</v>
      </c>
      <c r="EH336" s="8">
        <v>18.90359168241966</v>
      </c>
      <c r="EI336" s="30">
        <v>0.36604</v>
      </c>
    </row>
    <row r="337" spans="137:139" ht="15">
      <c r="EG337" s="12">
        <v>530</v>
      </c>
      <c r="EH337" s="8">
        <v>18.867924528301888</v>
      </c>
      <c r="EI337" s="30">
        <v>0.36082</v>
      </c>
    </row>
    <row r="338" spans="137:139" ht="15">
      <c r="EG338" s="12">
        <v>531</v>
      </c>
      <c r="EH338" s="8">
        <v>18.832391713747644</v>
      </c>
      <c r="EI338" s="30">
        <v>0.35577</v>
      </c>
    </row>
    <row r="339" spans="137:139" ht="15">
      <c r="EG339" s="12">
        <v>532</v>
      </c>
      <c r="EH339" s="8">
        <v>18.796992481203006</v>
      </c>
      <c r="EI339" s="30">
        <v>0.35089</v>
      </c>
    </row>
    <row r="340" spans="137:139" ht="15">
      <c r="EG340" s="12">
        <v>533</v>
      </c>
      <c r="EH340" s="8">
        <v>18.76172607879925</v>
      </c>
      <c r="EI340" s="30">
        <v>0.34616</v>
      </c>
    </row>
    <row r="341" spans="137:139" ht="15">
      <c r="EG341" s="12">
        <v>534</v>
      </c>
      <c r="EH341" s="8">
        <v>18.726591760299627</v>
      </c>
      <c r="EI341" s="30">
        <v>0.34157</v>
      </c>
    </row>
    <row r="342" spans="137:139" ht="15">
      <c r="EG342" s="12">
        <v>535</v>
      </c>
      <c r="EH342" s="8">
        <v>18.69158878504673</v>
      </c>
      <c r="EI342" s="30">
        <v>0.33711</v>
      </c>
    </row>
    <row r="343" spans="137:139" ht="15">
      <c r="EG343" s="12">
        <v>536</v>
      </c>
      <c r="EH343" s="8">
        <v>18.65671641791045</v>
      </c>
      <c r="EI343" s="30">
        <v>0.33277</v>
      </c>
    </row>
    <row r="344" spans="137:139" ht="15">
      <c r="EG344" s="12">
        <v>537</v>
      </c>
      <c r="EH344" s="8">
        <v>18.6219739292365</v>
      </c>
      <c r="EI344" s="30">
        <v>0.32854</v>
      </c>
    </row>
    <row r="345" spans="137:139" ht="15">
      <c r="EG345" s="12">
        <v>538</v>
      </c>
      <c r="EH345" s="8">
        <v>18.587360594795538</v>
      </c>
      <c r="EI345" s="30">
        <v>0.32442</v>
      </c>
    </row>
    <row r="346" spans="137:139" ht="15">
      <c r="EG346" s="12">
        <v>539</v>
      </c>
      <c r="EH346" s="8">
        <v>18.55287569573284</v>
      </c>
      <c r="EI346" s="30">
        <v>0.32039</v>
      </c>
    </row>
    <row r="347" spans="137:139" ht="15">
      <c r="EG347" s="12">
        <v>540</v>
      </c>
      <c r="EH347" s="8">
        <v>18.51851851851852</v>
      </c>
      <c r="EI347" s="30">
        <v>0.31645</v>
      </c>
    </row>
    <row r="348" spans="137:139" ht="15">
      <c r="EG348" s="12">
        <v>541</v>
      </c>
      <c r="EH348" s="8">
        <v>18.484288354898336</v>
      </c>
      <c r="EI348" s="30">
        <v>0.31259</v>
      </c>
    </row>
    <row r="349" spans="137:139" ht="15">
      <c r="EG349" s="12">
        <v>542</v>
      </c>
      <c r="EH349" s="8">
        <v>18.45018450184502</v>
      </c>
      <c r="EI349" s="30">
        <v>0.30882</v>
      </c>
    </row>
    <row r="350" spans="137:139" ht="15">
      <c r="EG350" s="12">
        <v>543</v>
      </c>
      <c r="EH350" s="8">
        <v>18.41620626151013</v>
      </c>
      <c r="EI350" s="30">
        <v>0.30511</v>
      </c>
    </row>
    <row r="351" spans="137:139" ht="15">
      <c r="EG351" s="12">
        <v>544</v>
      </c>
      <c r="EH351" s="8">
        <v>18.38235294117647</v>
      </c>
      <c r="EI351" s="30">
        <v>0.30148</v>
      </c>
    </row>
    <row r="352" spans="137:139" ht="15">
      <c r="EG352" s="12">
        <v>545</v>
      </c>
      <c r="EH352" s="8">
        <v>18.34862385321101</v>
      </c>
      <c r="EI352" s="30">
        <v>0.29791</v>
      </c>
    </row>
    <row r="353" spans="137:139" ht="15">
      <c r="EG353" s="12">
        <v>546</v>
      </c>
      <c r="EH353" s="8">
        <v>18.315018315018314</v>
      </c>
      <c r="EI353" s="30">
        <v>0.29441</v>
      </c>
    </row>
    <row r="354" spans="137:139" ht="15">
      <c r="EG354" s="12">
        <v>547</v>
      </c>
      <c r="EH354" s="8">
        <v>18.281535648994517</v>
      </c>
      <c r="EI354" s="30">
        <v>0.29096</v>
      </c>
    </row>
    <row r="355" spans="137:139" ht="15">
      <c r="EG355" s="12">
        <v>548</v>
      </c>
      <c r="EH355" s="8">
        <v>18.248175182481752</v>
      </c>
      <c r="EI355" s="30">
        <v>0.28757</v>
      </c>
    </row>
    <row r="356" spans="137:139" ht="15">
      <c r="EG356" s="12">
        <v>549</v>
      </c>
      <c r="EH356" s="8">
        <v>18.214936247723134</v>
      </c>
      <c r="EI356" s="30">
        <v>0.28423</v>
      </c>
    </row>
    <row r="357" spans="137:139" ht="15">
      <c r="EG357" s="12">
        <v>550</v>
      </c>
      <c r="EH357" s="8">
        <v>18.181818181818183</v>
      </c>
      <c r="EI357" s="30">
        <v>0.28094</v>
      </c>
    </row>
    <row r="358" spans="137:139" ht="15">
      <c r="EG358" s="12">
        <v>551</v>
      </c>
      <c r="EH358" s="8">
        <v>18.148820326678766</v>
      </c>
      <c r="EI358" s="30">
        <v>0.27769</v>
      </c>
    </row>
    <row r="359" spans="137:139" ht="15">
      <c r="EG359" s="12">
        <v>552</v>
      </c>
      <c r="EH359" s="8">
        <v>18.115942028985508</v>
      </c>
      <c r="EI359" s="30">
        <v>0.27449</v>
      </c>
    </row>
    <row r="360" spans="137:139" ht="15">
      <c r="EG360" s="12">
        <v>553</v>
      </c>
      <c r="EH360" s="8">
        <v>18.083182640144663</v>
      </c>
      <c r="EI360" s="30">
        <v>0.27134</v>
      </c>
    </row>
    <row r="361" spans="137:139" ht="15">
      <c r="EG361" s="12">
        <v>554</v>
      </c>
      <c r="EH361" s="8">
        <v>18.050541516245488</v>
      </c>
      <c r="EI361" s="30">
        <v>0.26822</v>
      </c>
    </row>
    <row r="362" spans="137:139" ht="15">
      <c r="EG362" s="12">
        <v>555</v>
      </c>
      <c r="EH362" s="8">
        <v>18.01801801801802</v>
      </c>
      <c r="EI362" s="30">
        <v>0.26515</v>
      </c>
    </row>
    <row r="363" spans="137:139" ht="15">
      <c r="EG363" s="12">
        <v>556</v>
      </c>
      <c r="EH363" s="8">
        <v>17.98561151079137</v>
      </c>
      <c r="EI363" s="30">
        <v>0.26211</v>
      </c>
    </row>
    <row r="364" spans="137:139" ht="15">
      <c r="EG364" s="12">
        <v>557</v>
      </c>
      <c r="EH364" s="8">
        <v>17.953321364452425</v>
      </c>
      <c r="EI364" s="30">
        <v>0.25911</v>
      </c>
    </row>
    <row r="365" spans="137:139" ht="15">
      <c r="EG365" s="12">
        <v>558</v>
      </c>
      <c r="EH365" s="8">
        <v>17.921146953405017</v>
      </c>
      <c r="EI365" s="30">
        <v>0.25614</v>
      </c>
    </row>
    <row r="366" spans="137:139" ht="15">
      <c r="EG366" s="12">
        <v>559</v>
      </c>
      <c r="EH366" s="8">
        <v>17.88908765652952</v>
      </c>
      <c r="EI366" s="30">
        <v>0.2532</v>
      </c>
    </row>
    <row r="367" spans="137:139" ht="15">
      <c r="EG367" s="12">
        <v>560</v>
      </c>
      <c r="EH367" s="8">
        <v>17.857142857142858</v>
      </c>
      <c r="EI367" s="30">
        <v>0.2503</v>
      </c>
    </row>
    <row r="368" spans="137:139" ht="15">
      <c r="EG368" s="12">
        <v>561</v>
      </c>
      <c r="EH368" s="8">
        <v>17.825311942959</v>
      </c>
      <c r="EI368" s="30">
        <v>0.24743</v>
      </c>
    </row>
    <row r="369" spans="137:139" ht="15">
      <c r="EG369" s="12">
        <v>562</v>
      </c>
      <c r="EH369" s="8">
        <v>17.793594306049823</v>
      </c>
      <c r="EI369" s="30">
        <v>0.24459</v>
      </c>
    </row>
    <row r="370" spans="137:139" ht="15">
      <c r="EG370" s="12">
        <v>563</v>
      </c>
      <c r="EH370" s="8">
        <v>17.761989342806395</v>
      </c>
      <c r="EI370" s="30">
        <v>0.24177</v>
      </c>
    </row>
    <row r="371" spans="137:139" ht="15">
      <c r="EG371" s="12">
        <v>564</v>
      </c>
      <c r="EH371" s="8">
        <v>17.73049645390071</v>
      </c>
      <c r="EI371" s="30">
        <v>0.23899</v>
      </c>
    </row>
    <row r="372" spans="137:139" ht="15">
      <c r="EG372" s="12">
        <v>565</v>
      </c>
      <c r="EH372" s="8">
        <v>17.699115044247787</v>
      </c>
      <c r="EI372" s="30">
        <v>0.23623</v>
      </c>
    </row>
    <row r="373" spans="137:139" ht="15">
      <c r="EG373" s="12">
        <v>566</v>
      </c>
      <c r="EH373" s="8">
        <v>17.6678445229682</v>
      </c>
      <c r="EI373" s="30">
        <v>0.2335</v>
      </c>
    </row>
    <row r="374" spans="137:139" ht="15">
      <c r="EG374" s="12">
        <v>567</v>
      </c>
      <c r="EH374" s="8">
        <v>17.636684303350968</v>
      </c>
      <c r="EI374" s="30">
        <v>0.23079</v>
      </c>
    </row>
    <row r="375" spans="137:139" ht="15">
      <c r="EG375" s="12">
        <v>568</v>
      </c>
      <c r="EH375" s="8">
        <v>17.6056338028169</v>
      </c>
      <c r="EI375" s="30">
        <v>0.22811</v>
      </c>
    </row>
    <row r="376" spans="137:139" ht="15">
      <c r="EG376" s="12">
        <v>569</v>
      </c>
      <c r="EH376" s="8">
        <v>17.57469244288225</v>
      </c>
      <c r="EI376" s="30">
        <v>0.22546</v>
      </c>
    </row>
    <row r="377" spans="137:139" ht="15">
      <c r="EG377" s="12">
        <v>570</v>
      </c>
      <c r="EH377" s="8">
        <v>17.54385964912281</v>
      </c>
      <c r="EI377" s="30">
        <v>0.22282</v>
      </c>
    </row>
    <row r="378" spans="137:139" ht="15">
      <c r="EG378" s="12">
        <v>571</v>
      </c>
      <c r="EH378" s="8">
        <v>17.513134851138354</v>
      </c>
      <c r="EI378" s="30">
        <v>0.22022</v>
      </c>
    </row>
    <row r="379" spans="137:139" ht="15">
      <c r="EG379" s="12">
        <v>572</v>
      </c>
      <c r="EH379" s="8">
        <v>17.482517482517483</v>
      </c>
      <c r="EI379" s="30">
        <v>0.21763</v>
      </c>
    </row>
    <row r="380" spans="137:139" ht="15">
      <c r="EG380" s="12">
        <v>573</v>
      </c>
      <c r="EH380" s="8">
        <v>17.452006980802793</v>
      </c>
      <c r="EI380" s="30">
        <v>0.21506</v>
      </c>
    </row>
    <row r="381" spans="137:139" ht="15">
      <c r="EG381" s="12">
        <v>574</v>
      </c>
      <c r="EH381" s="8">
        <v>17.421602787456447</v>
      </c>
      <c r="EI381" s="30">
        <v>0.21252</v>
      </c>
    </row>
    <row r="382" spans="137:139" ht="15">
      <c r="EG382" s="12">
        <v>575</v>
      </c>
      <c r="EH382" s="8">
        <v>17.391304347826086</v>
      </c>
      <c r="EI382" s="30">
        <v>0.21</v>
      </c>
    </row>
    <row r="383" spans="137:139" ht="15">
      <c r="EG383" s="12">
        <v>576</v>
      </c>
      <c r="EH383" s="8">
        <v>17.36111111111111</v>
      </c>
      <c r="EI383" s="30">
        <v>0.2075</v>
      </c>
    </row>
    <row r="384" spans="137:139" ht="15">
      <c r="EG384" s="12">
        <v>577</v>
      </c>
      <c r="EH384" s="8">
        <v>17.33102253032929</v>
      </c>
      <c r="EI384" s="30">
        <v>0.20502</v>
      </c>
    </row>
    <row r="385" spans="137:139" ht="15">
      <c r="EG385" s="12">
        <v>578</v>
      </c>
      <c r="EH385" s="8">
        <v>17.301038062283737</v>
      </c>
      <c r="EI385" s="30">
        <v>0.20257</v>
      </c>
    </row>
    <row r="386" spans="137:139" ht="15">
      <c r="EG386" s="12">
        <v>579</v>
      </c>
      <c r="EH386" s="8">
        <v>17.271157167530223</v>
      </c>
      <c r="EI386" s="30">
        <v>0.20013</v>
      </c>
    </row>
    <row r="387" spans="137:139" ht="15">
      <c r="EG387" s="12">
        <v>580</v>
      </c>
      <c r="EH387" s="8">
        <v>17.241379310344826</v>
      </c>
      <c r="EI387" s="30">
        <v>0.19771</v>
      </c>
    </row>
    <row r="388" spans="137:139" ht="15">
      <c r="EG388" s="12">
        <v>581</v>
      </c>
      <c r="EH388" s="8">
        <v>17.21170395869191</v>
      </c>
      <c r="EI388" s="30">
        <v>0.19531</v>
      </c>
    </row>
    <row r="389" spans="137:139" ht="15">
      <c r="EG389" s="12">
        <v>582</v>
      </c>
      <c r="EH389" s="8">
        <v>17.18213058419244</v>
      </c>
      <c r="EI389" s="30">
        <v>0.19293</v>
      </c>
    </row>
    <row r="390" spans="137:139" ht="15">
      <c r="EG390" s="12">
        <v>583</v>
      </c>
      <c r="EH390" s="8">
        <v>17.152658662092623</v>
      </c>
      <c r="EI390" s="30">
        <v>0.19058</v>
      </c>
    </row>
    <row r="391" spans="137:139" ht="15">
      <c r="EG391" s="12">
        <v>584</v>
      </c>
      <c r="EH391" s="8">
        <v>17.123287671232877</v>
      </c>
      <c r="EI391" s="30">
        <v>0.18824</v>
      </c>
    </row>
    <row r="392" spans="137:139" ht="15">
      <c r="EG392" s="12">
        <v>585</v>
      </c>
      <c r="EH392" s="8">
        <v>17.094017094017094</v>
      </c>
      <c r="EI392" s="30">
        <v>0.18592</v>
      </c>
    </row>
    <row r="393" spans="137:139" ht="15">
      <c r="EG393" s="12">
        <v>586</v>
      </c>
      <c r="EH393" s="8">
        <v>17.064846416382252</v>
      </c>
      <c r="EI393" s="30">
        <v>0.18361</v>
      </c>
    </row>
    <row r="394" spans="137:139" ht="15">
      <c r="EG394" s="12">
        <v>587</v>
      </c>
      <c r="EH394" s="8">
        <v>17.035775127768314</v>
      </c>
      <c r="EI394" s="30">
        <v>0.18133</v>
      </c>
    </row>
    <row r="395" spans="137:139" ht="15">
      <c r="EG395" s="12">
        <v>588</v>
      </c>
      <c r="EH395" s="8">
        <v>17.006802721088434</v>
      </c>
      <c r="EI395" s="30">
        <v>0.17907</v>
      </c>
    </row>
    <row r="396" spans="137:139" ht="15">
      <c r="EG396" s="12">
        <v>589</v>
      </c>
      <c r="EH396" s="8">
        <v>16.97792869269949</v>
      </c>
      <c r="EI396" s="30">
        <v>0.17682</v>
      </c>
    </row>
    <row r="397" spans="137:139" ht="15">
      <c r="EG397" s="12">
        <v>590</v>
      </c>
      <c r="EH397" s="8">
        <v>16.949152542372882</v>
      </c>
      <c r="EI397" s="30">
        <v>0.17459</v>
      </c>
    </row>
    <row r="398" spans="137:139" ht="15">
      <c r="EG398" s="12">
        <v>591</v>
      </c>
      <c r="EH398" s="8">
        <v>16.920473773265652</v>
      </c>
      <c r="EI398" s="30">
        <v>0.17238</v>
      </c>
    </row>
    <row r="399" spans="137:139" ht="15">
      <c r="EG399" s="12">
        <v>592</v>
      </c>
      <c r="EH399" s="8">
        <v>16.89189189189189</v>
      </c>
      <c r="EI399" s="30">
        <v>0.17019</v>
      </c>
    </row>
    <row r="400" spans="137:139" ht="15">
      <c r="EG400" s="12">
        <v>593</v>
      </c>
      <c r="EH400" s="8">
        <v>16.863406408094434</v>
      </c>
      <c r="EI400" s="30">
        <v>0.16802</v>
      </c>
    </row>
    <row r="401" spans="137:139" ht="15">
      <c r="EG401" s="12">
        <v>594</v>
      </c>
      <c r="EH401" s="8">
        <v>16.835016835016834</v>
      </c>
      <c r="EI401" s="30">
        <v>0.16586</v>
      </c>
    </row>
    <row r="402" spans="137:139" ht="15">
      <c r="EG402" s="12">
        <v>595</v>
      </c>
      <c r="EH402" s="8">
        <v>16.80672268907563</v>
      </c>
      <c r="EI402" s="30">
        <v>0.16373</v>
      </c>
    </row>
    <row r="403" spans="137:139" ht="15">
      <c r="EG403" s="12">
        <v>596</v>
      </c>
      <c r="EH403" s="8">
        <v>16.778523489932887</v>
      </c>
      <c r="EI403" s="30">
        <v>0.16161</v>
      </c>
    </row>
    <row r="404" spans="137:139" ht="15">
      <c r="EG404" s="12">
        <v>597</v>
      </c>
      <c r="EH404" s="8">
        <v>16.75041876046901</v>
      </c>
      <c r="EI404" s="30">
        <v>0.1595</v>
      </c>
    </row>
    <row r="405" spans="137:139" ht="15">
      <c r="EG405" s="12">
        <v>598</v>
      </c>
      <c r="EH405" s="8">
        <v>16.722408026755854</v>
      </c>
      <c r="EI405" s="30">
        <v>0.15742</v>
      </c>
    </row>
    <row r="406" spans="137:139" ht="15">
      <c r="EG406" s="12">
        <v>599</v>
      </c>
      <c r="EH406" s="8">
        <v>16.69449081803005</v>
      </c>
      <c r="EI406" s="30">
        <v>0.15535</v>
      </c>
    </row>
    <row r="407" spans="137:139" ht="15">
      <c r="EG407" s="12">
        <v>600</v>
      </c>
      <c r="EH407" s="8">
        <v>16.666666666666668</v>
      </c>
      <c r="EI407" s="30">
        <v>0.15331</v>
      </c>
    </row>
    <row r="408" spans="137:139" ht="15">
      <c r="EG408" s="12">
        <v>601</v>
      </c>
      <c r="EH408" s="8">
        <v>16.638935108153078</v>
      </c>
      <c r="EI408" s="30">
        <v>0.15127</v>
      </c>
    </row>
    <row r="409" spans="137:139" ht="15">
      <c r="EG409" s="12">
        <v>602</v>
      </c>
      <c r="EH409" s="8">
        <v>16.611295681063122</v>
      </c>
      <c r="EI409" s="30">
        <v>0.14926</v>
      </c>
    </row>
    <row r="410" spans="137:139" ht="15">
      <c r="EG410" s="12">
        <v>603</v>
      </c>
      <c r="EH410" s="8">
        <v>16.58374792703151</v>
      </c>
      <c r="EI410" s="30">
        <v>0.14726</v>
      </c>
    </row>
    <row r="411" spans="137:139" ht="15">
      <c r="EG411" s="12">
        <v>604</v>
      </c>
      <c r="EH411" s="8">
        <v>16.556291390728475</v>
      </c>
      <c r="EI411" s="30">
        <v>0.14529</v>
      </c>
    </row>
    <row r="412" spans="137:139" ht="15">
      <c r="EG412" s="12">
        <v>605</v>
      </c>
      <c r="EH412" s="8">
        <v>16.52892561983471</v>
      </c>
      <c r="EI412" s="30">
        <v>0.14332</v>
      </c>
    </row>
    <row r="413" spans="137:139" ht="15">
      <c r="EG413" s="12">
        <v>606</v>
      </c>
      <c r="EH413" s="8">
        <v>16.501650165016503</v>
      </c>
      <c r="EI413" s="30">
        <v>0.14138</v>
      </c>
    </row>
    <row r="414" spans="137:139" ht="15">
      <c r="EG414" s="12">
        <v>607</v>
      </c>
      <c r="EH414" s="8">
        <v>16.474464579901152</v>
      </c>
      <c r="EI414" s="30">
        <v>0.13945</v>
      </c>
    </row>
    <row r="415" spans="137:139" ht="15">
      <c r="EG415" s="12">
        <v>608</v>
      </c>
      <c r="EH415" s="8">
        <v>16.44736842105263</v>
      </c>
      <c r="EI415" s="30">
        <v>0.13755</v>
      </c>
    </row>
    <row r="416" spans="137:139" ht="15">
      <c r="EG416" s="12">
        <v>609</v>
      </c>
      <c r="EH416" s="8">
        <v>16.420361247947454</v>
      </c>
      <c r="EI416" s="30">
        <v>0.13565</v>
      </c>
    </row>
    <row r="417" spans="137:139" ht="15">
      <c r="EG417" s="12">
        <v>610</v>
      </c>
      <c r="EH417" s="8">
        <v>16.39344262295082</v>
      </c>
      <c r="EI417" s="30">
        <v>0.13378</v>
      </c>
    </row>
    <row r="418" spans="137:139" ht="15">
      <c r="EG418" s="12">
        <v>611</v>
      </c>
      <c r="EH418" s="8">
        <v>16.366612111292962</v>
      </c>
      <c r="EI418" s="30">
        <v>0.13192</v>
      </c>
    </row>
    <row r="419" spans="137:139" ht="15">
      <c r="EG419" s="12">
        <v>612</v>
      </c>
      <c r="EH419" s="8">
        <v>16.33986928104575</v>
      </c>
      <c r="EI419" s="30">
        <v>0.13008</v>
      </c>
    </row>
    <row r="420" spans="137:139" ht="15">
      <c r="EG420" s="12">
        <v>613</v>
      </c>
      <c r="EH420" s="8">
        <v>16.31321370309951</v>
      </c>
      <c r="EI420" s="30">
        <v>0.12826</v>
      </c>
    </row>
    <row r="421" spans="137:139" ht="15">
      <c r="EG421" s="12">
        <v>614</v>
      </c>
      <c r="EH421" s="8">
        <v>16.286644951140065</v>
      </c>
      <c r="EI421" s="30">
        <v>0.12645</v>
      </c>
    </row>
    <row r="422" spans="137:139" ht="15">
      <c r="EG422" s="12">
        <v>615</v>
      </c>
      <c r="EH422" s="8">
        <v>16.260162601626018</v>
      </c>
      <c r="EI422" s="30">
        <v>0.12467</v>
      </c>
    </row>
    <row r="423" spans="137:139" ht="15">
      <c r="EG423" s="12">
        <v>616</v>
      </c>
      <c r="EH423" s="8">
        <v>16.233766233766236</v>
      </c>
      <c r="EI423" s="30">
        <v>0.1229</v>
      </c>
    </row>
    <row r="424" spans="137:139" ht="15">
      <c r="EG424" s="12">
        <v>617</v>
      </c>
      <c r="EH424" s="8">
        <v>16.207455429497568</v>
      </c>
      <c r="EI424" s="30">
        <v>0.12114</v>
      </c>
    </row>
    <row r="425" spans="137:139" ht="15">
      <c r="EG425" s="12">
        <v>618</v>
      </c>
      <c r="EH425" s="8">
        <v>16.181229773462785</v>
      </c>
      <c r="EI425" s="30">
        <v>0.11941</v>
      </c>
    </row>
    <row r="426" spans="137:139" ht="15">
      <c r="EG426" s="12">
        <v>619</v>
      </c>
      <c r="EH426" s="8">
        <v>16.155088852988694</v>
      </c>
      <c r="EI426" s="30">
        <v>0.11769</v>
      </c>
    </row>
    <row r="427" spans="137:139" ht="15">
      <c r="EG427" s="12">
        <v>620</v>
      </c>
      <c r="EH427" s="8">
        <v>16.129032258064516</v>
      </c>
      <c r="EI427" s="30">
        <v>0.11598</v>
      </c>
    </row>
    <row r="428" spans="137:139" ht="15">
      <c r="EG428" s="12">
        <v>621</v>
      </c>
      <c r="EH428" s="8">
        <v>16.10305958132045</v>
      </c>
      <c r="EI428" s="30">
        <v>0.1143</v>
      </c>
    </row>
    <row r="429" spans="137:139" ht="15">
      <c r="EG429" s="12">
        <v>622</v>
      </c>
      <c r="EH429" s="8">
        <v>16.077170418006432</v>
      </c>
      <c r="EI429" s="30">
        <v>0.11263</v>
      </c>
    </row>
    <row r="430" spans="137:139" ht="15">
      <c r="EG430" s="12">
        <v>623</v>
      </c>
      <c r="EH430" s="8">
        <v>16.051364365971107</v>
      </c>
      <c r="EI430" s="30">
        <v>0.11098</v>
      </c>
    </row>
    <row r="431" spans="137:139" ht="15">
      <c r="EG431" s="12">
        <v>624</v>
      </c>
      <c r="EH431" s="8">
        <v>16.025641025641026</v>
      </c>
      <c r="EI431" s="30">
        <v>0.10935</v>
      </c>
    </row>
    <row r="432" spans="137:139" ht="15">
      <c r="EG432" s="12">
        <v>625</v>
      </c>
      <c r="EH432" s="8">
        <v>16</v>
      </c>
      <c r="EI432" s="30">
        <v>0.10773</v>
      </c>
    </row>
    <row r="433" spans="137:139" ht="15">
      <c r="EG433" s="12">
        <v>626</v>
      </c>
      <c r="EH433" s="8">
        <v>15.974440894568689</v>
      </c>
      <c r="EI433" s="30">
        <v>0.10613</v>
      </c>
    </row>
    <row r="434" spans="137:139" ht="15">
      <c r="EG434" s="12">
        <v>627</v>
      </c>
      <c r="EH434" s="8">
        <v>15.94896331738437</v>
      </c>
      <c r="EI434" s="30">
        <v>0.10455</v>
      </c>
    </row>
    <row r="435" spans="137:139" ht="15">
      <c r="EG435" s="12">
        <v>628</v>
      </c>
      <c r="EH435" s="8">
        <v>15.923566878980893</v>
      </c>
      <c r="EI435" s="30">
        <v>0.10298</v>
      </c>
    </row>
    <row r="436" spans="137:139" ht="15">
      <c r="EG436" s="12">
        <v>629</v>
      </c>
      <c r="EH436" s="8">
        <v>15.898251192368841</v>
      </c>
      <c r="EI436" s="30">
        <v>0.10143</v>
      </c>
    </row>
    <row r="437" spans="137:139" ht="15">
      <c r="EG437" s="12">
        <v>630</v>
      </c>
      <c r="EH437" s="8">
        <v>15.873015873015873</v>
      </c>
      <c r="EI437" s="30">
        <v>0.0999</v>
      </c>
    </row>
    <row r="438" spans="137:139" ht="15">
      <c r="EG438" s="12">
        <v>631</v>
      </c>
      <c r="EH438" s="8">
        <v>15.847860538827259</v>
      </c>
      <c r="EI438" s="30">
        <v>0.098385</v>
      </c>
    </row>
    <row r="439" spans="137:139" ht="15">
      <c r="EG439" s="12">
        <v>632</v>
      </c>
      <c r="EH439" s="8">
        <v>15.822784810126581</v>
      </c>
      <c r="EI439" s="30">
        <v>0.096887</v>
      </c>
    </row>
    <row r="440" spans="137:139" ht="15">
      <c r="EG440" s="12">
        <v>633</v>
      </c>
      <c r="EH440" s="8">
        <v>15.797788309636651</v>
      </c>
      <c r="EI440" s="30">
        <v>0.095406</v>
      </c>
    </row>
    <row r="441" spans="137:139" ht="15">
      <c r="EG441" s="12">
        <v>634</v>
      </c>
      <c r="EH441" s="8">
        <v>15.772870662460567</v>
      </c>
      <c r="EI441" s="30">
        <v>0.093943</v>
      </c>
    </row>
    <row r="442" spans="137:139" ht="15">
      <c r="EG442" s="12">
        <v>635</v>
      </c>
      <c r="EH442" s="8">
        <v>15.748031496062993</v>
      </c>
      <c r="EI442" s="30">
        <v>0.092496</v>
      </c>
    </row>
    <row r="443" spans="137:139" ht="15">
      <c r="EG443" s="12">
        <v>636</v>
      </c>
      <c r="EH443" s="8">
        <v>15.723270440251573</v>
      </c>
      <c r="EI443" s="30">
        <v>0.091066</v>
      </c>
    </row>
    <row r="444" spans="137:139" ht="15">
      <c r="EG444" s="12">
        <v>637</v>
      </c>
      <c r="EH444" s="8">
        <v>15.698587127158557</v>
      </c>
      <c r="EI444" s="30">
        <v>0.089653</v>
      </c>
    </row>
    <row r="445" spans="137:139" ht="15">
      <c r="EG445" s="12">
        <v>638</v>
      </c>
      <c r="EH445" s="8">
        <v>15.67398119122257</v>
      </c>
      <c r="EI445" s="30">
        <v>0.088258</v>
      </c>
    </row>
    <row r="446" spans="137:139" ht="15">
      <c r="EG446" s="12">
        <v>639</v>
      </c>
      <c r="EH446" s="8">
        <v>15.64945226917058</v>
      </c>
      <c r="EI446" s="30">
        <v>0.086879</v>
      </c>
    </row>
    <row r="447" spans="137:139" ht="15">
      <c r="EG447" s="12">
        <v>640</v>
      </c>
      <c r="EH447" s="8">
        <v>15.625</v>
      </c>
      <c r="EI447" s="30">
        <v>0.085518</v>
      </c>
    </row>
    <row r="448" spans="137:139" ht="15">
      <c r="EG448" s="12">
        <v>641</v>
      </c>
      <c r="EH448" s="8">
        <v>15.600624024960998</v>
      </c>
      <c r="EI448" s="30">
        <v>0.084173</v>
      </c>
    </row>
    <row r="449" spans="137:139" ht="15">
      <c r="EG449" s="12">
        <v>642</v>
      </c>
      <c r="EH449" s="8">
        <v>15.57632398753894</v>
      </c>
      <c r="EI449" s="30">
        <v>0.082846</v>
      </c>
    </row>
    <row r="450" spans="137:139" ht="15">
      <c r="EG450" s="12">
        <v>643</v>
      </c>
      <c r="EH450" s="8">
        <v>15.552099533437014</v>
      </c>
      <c r="EI450" s="30">
        <v>0.081536</v>
      </c>
    </row>
    <row r="451" spans="137:139" ht="15">
      <c r="EG451" s="12">
        <v>644</v>
      </c>
      <c r="EH451" s="8">
        <v>15.527950310559005</v>
      </c>
      <c r="EI451" s="30">
        <v>0.080243</v>
      </c>
    </row>
    <row r="452" spans="137:139" ht="15">
      <c r="EG452" s="12">
        <v>645</v>
      </c>
      <c r="EH452" s="8">
        <v>15.503875968992247</v>
      </c>
      <c r="EI452" s="30">
        <v>0.078968</v>
      </c>
    </row>
    <row r="453" spans="137:139" ht="15">
      <c r="EG453" s="12">
        <v>646</v>
      </c>
      <c r="EH453" s="8">
        <v>15.479876160990713</v>
      </c>
      <c r="EI453" s="30">
        <v>0.077709</v>
      </c>
    </row>
    <row r="454" spans="137:139" ht="15">
      <c r="EG454" s="12">
        <v>647</v>
      </c>
      <c r="EH454" s="8">
        <v>15.455950540958268</v>
      </c>
      <c r="EI454" s="30">
        <v>0.076469</v>
      </c>
    </row>
    <row r="455" spans="137:139" ht="15">
      <c r="EG455" s="12">
        <v>648</v>
      </c>
      <c r="EH455" s="8">
        <v>15.432098765432098</v>
      </c>
      <c r="EI455" s="30">
        <v>0.075246</v>
      </c>
    </row>
    <row r="456" spans="137:139" ht="15">
      <c r="EG456" s="12">
        <v>649</v>
      </c>
      <c r="EH456" s="8">
        <v>15.408320493066256</v>
      </c>
      <c r="EI456" s="30">
        <v>0.07404</v>
      </c>
    </row>
    <row r="457" spans="137:139" ht="15">
      <c r="EG457" s="12">
        <v>650</v>
      </c>
      <c r="EH457" s="8">
        <v>15.384615384615385</v>
      </c>
      <c r="EI457" s="30">
        <v>0.072853</v>
      </c>
    </row>
    <row r="458" spans="137:139" ht="15">
      <c r="EG458" s="12">
        <v>651</v>
      </c>
      <c r="EH458" s="8">
        <v>15.360983102918587</v>
      </c>
      <c r="EI458" s="30">
        <v>0.071683</v>
      </c>
    </row>
    <row r="459" spans="137:139" ht="15">
      <c r="EG459" s="12">
        <v>652</v>
      </c>
      <c r="EH459" s="8">
        <v>15.337423312883436</v>
      </c>
      <c r="EI459" s="30">
        <v>0.070531</v>
      </c>
    </row>
    <row r="460" spans="137:139" ht="15">
      <c r="EG460" s="12">
        <v>653</v>
      </c>
      <c r="EH460" s="8">
        <v>15.313935681470138</v>
      </c>
      <c r="EI460" s="30">
        <v>0.069398</v>
      </c>
    </row>
    <row r="461" spans="137:139" ht="15">
      <c r="EG461" s="12">
        <v>654</v>
      </c>
      <c r="EH461" s="8">
        <v>15.290519877675841</v>
      </c>
      <c r="EI461" s="30">
        <v>0.068282</v>
      </c>
    </row>
    <row r="462" spans="137:139" ht="15">
      <c r="EG462" s="12">
        <v>655</v>
      </c>
      <c r="EH462" s="8">
        <v>15.267175572519085</v>
      </c>
      <c r="EI462" s="30">
        <v>0.067186</v>
      </c>
    </row>
    <row r="463" spans="137:139" ht="15">
      <c r="EG463" s="12">
        <v>656</v>
      </c>
      <c r="EH463" s="8">
        <v>15.24390243902439</v>
      </c>
      <c r="EI463" s="30">
        <v>0.066108</v>
      </c>
    </row>
    <row r="464" spans="137:139" ht="15">
      <c r="EG464" s="12">
        <v>657</v>
      </c>
      <c r="EH464" s="8">
        <v>15.220700152207002</v>
      </c>
      <c r="EI464" s="30">
        <v>0.065049</v>
      </c>
    </row>
    <row r="465" spans="137:139" ht="15">
      <c r="EG465" s="12">
        <v>658</v>
      </c>
      <c r="EH465" s="8">
        <v>15.19756838905775</v>
      </c>
      <c r="EI465" s="30">
        <v>0.064009</v>
      </c>
    </row>
    <row r="466" spans="137:139" ht="15">
      <c r="EG466" s="12">
        <v>659</v>
      </c>
      <c r="EH466" s="8">
        <v>15.174506828528074</v>
      </c>
      <c r="EI466" s="30">
        <v>0.062988</v>
      </c>
    </row>
    <row r="467" spans="137:139" ht="15">
      <c r="EG467" s="12">
        <v>660</v>
      </c>
      <c r="EH467" s="8">
        <v>15.151515151515152</v>
      </c>
      <c r="EI467" s="30">
        <v>0.061988</v>
      </c>
    </row>
    <row r="468" spans="137:139" ht="15">
      <c r="EG468" s="12">
        <v>661</v>
      </c>
      <c r="EH468" s="8">
        <v>15.128593040847202</v>
      </c>
      <c r="EI468" s="30">
        <v>0.061007</v>
      </c>
    </row>
    <row r="469" spans="137:139" ht="15">
      <c r="EG469" s="12">
        <v>662</v>
      </c>
      <c r="EH469" s="8">
        <v>15.105740181268882</v>
      </c>
      <c r="EI469" s="30">
        <v>0.060046</v>
      </c>
    </row>
    <row r="470" spans="137:139" ht="15">
      <c r="EG470" s="12">
        <v>663</v>
      </c>
      <c r="EH470" s="8">
        <v>15.08295625942685</v>
      </c>
      <c r="EI470" s="30">
        <v>0.059107</v>
      </c>
    </row>
    <row r="471" spans="137:139" ht="15">
      <c r="EG471" s="12">
        <v>664</v>
      </c>
      <c r="EH471" s="8">
        <v>15.060240963855422</v>
      </c>
      <c r="EI471" s="30">
        <v>0.058188</v>
      </c>
    </row>
    <row r="472" spans="137:139" ht="15">
      <c r="EG472" s="12">
        <v>665</v>
      </c>
      <c r="EH472" s="8">
        <v>15.037593984962406</v>
      </c>
      <c r="EI472" s="30">
        <v>0.057291</v>
      </c>
    </row>
    <row r="473" spans="137:139" ht="15">
      <c r="EG473" s="12">
        <v>666</v>
      </c>
      <c r="EH473" s="8">
        <v>15.015015015015015</v>
      </c>
      <c r="EI473" s="30">
        <v>0.056415</v>
      </c>
    </row>
    <row r="474" spans="137:139" ht="15">
      <c r="EG474" s="12">
        <v>667</v>
      </c>
      <c r="EH474" s="8">
        <v>14.992503748125937</v>
      </c>
      <c r="EI474" s="30">
        <v>0.055562</v>
      </c>
    </row>
    <row r="475" spans="137:139" ht="15">
      <c r="EG475" s="12">
        <v>668</v>
      </c>
      <c r="EH475" s="8">
        <v>14.970059880239521</v>
      </c>
      <c r="EI475" s="30">
        <v>0.054732</v>
      </c>
    </row>
    <row r="476" spans="137:139" ht="15">
      <c r="EG476" s="12">
        <v>669</v>
      </c>
      <c r="EH476" s="8">
        <v>14.947683109118087</v>
      </c>
      <c r="EI476" s="30">
        <v>0.053926</v>
      </c>
    </row>
    <row r="477" spans="137:139" ht="15">
      <c r="EG477" s="12">
        <v>670</v>
      </c>
      <c r="EH477" s="8">
        <v>14.925373134328359</v>
      </c>
      <c r="EI477" s="30">
        <v>0.053143</v>
      </c>
    </row>
    <row r="478" spans="137:139" ht="15">
      <c r="EG478" s="12">
        <v>671</v>
      </c>
      <c r="EH478" s="8">
        <v>14.903129657228018</v>
      </c>
      <c r="EI478" s="30">
        <v>0.052384</v>
      </c>
    </row>
    <row r="479" spans="137:139" ht="15">
      <c r="EG479" s="12">
        <v>672</v>
      </c>
      <c r="EH479" s="8">
        <v>14.88095238095238</v>
      </c>
      <c r="EI479" s="30">
        <v>0.051651</v>
      </c>
    </row>
    <row r="480" spans="137:139" ht="15">
      <c r="EG480" s="12">
        <v>673</v>
      </c>
      <c r="EH480" s="8">
        <v>14.858841010401187</v>
      </c>
      <c r="EI480" s="30">
        <v>0.050944</v>
      </c>
    </row>
    <row r="481" spans="137:139" ht="15">
      <c r="EG481" s="12">
        <v>674</v>
      </c>
      <c r="EH481" s="8">
        <v>14.836795252225519</v>
      </c>
      <c r="EI481" s="30">
        <v>0.050263</v>
      </c>
    </row>
    <row r="482" spans="137:139" ht="15">
      <c r="EG482" s="12">
        <v>675</v>
      </c>
      <c r="EH482" s="8">
        <v>14.814814814814815</v>
      </c>
      <c r="EI482" s="30">
        <v>0.049609</v>
      </c>
    </row>
    <row r="483" spans="137:139" ht="15">
      <c r="EG483" s="12">
        <v>676</v>
      </c>
      <c r="EH483" s="8">
        <v>14.792899408284024</v>
      </c>
      <c r="EI483" s="30">
        <v>0.048984</v>
      </c>
    </row>
    <row r="484" spans="137:139" ht="15">
      <c r="EG484" s="12">
        <v>677</v>
      </c>
      <c r="EH484" s="8">
        <v>14.771048744460858</v>
      </c>
      <c r="EI484" s="30">
        <v>0.048387</v>
      </c>
    </row>
    <row r="485" spans="137:139" ht="15">
      <c r="EG485" s="12">
        <v>678</v>
      </c>
      <c r="EH485" s="8">
        <v>14.749262536873156</v>
      </c>
      <c r="EI485" s="30">
        <v>0.04782</v>
      </c>
    </row>
    <row r="486" spans="137:139" ht="15">
      <c r="EG486" s="12">
        <v>679</v>
      </c>
      <c r="EH486" s="8">
        <v>14.727540500736376</v>
      </c>
      <c r="EI486" s="30">
        <v>0.047283</v>
      </c>
    </row>
    <row r="487" spans="137:139" ht="15">
      <c r="EG487" s="12">
        <v>680</v>
      </c>
      <c r="EH487" s="8">
        <v>14.705882352941176</v>
      </c>
      <c r="EI487" s="30">
        <v>0.046778</v>
      </c>
    </row>
    <row r="488" spans="137:139" ht="15">
      <c r="EG488" s="12">
        <v>681</v>
      </c>
      <c r="EH488" s="8">
        <v>14.684287812041115</v>
      </c>
      <c r="EI488" s="30">
        <v>0.046306</v>
      </c>
    </row>
    <row r="489" spans="137:139" ht="15">
      <c r="EG489" s="12">
        <v>682</v>
      </c>
      <c r="EH489" s="8">
        <v>14.662756598240469</v>
      </c>
      <c r="EI489" s="30">
        <v>0.045867</v>
      </c>
    </row>
    <row r="490" spans="137:139" ht="15">
      <c r="EG490" s="12">
        <v>683</v>
      </c>
      <c r="EH490" s="8">
        <v>14.641288433382138</v>
      </c>
      <c r="EI490" s="30">
        <v>0.045463</v>
      </c>
    </row>
    <row r="491" spans="137:139" ht="15">
      <c r="EG491" s="12">
        <v>684</v>
      </c>
      <c r="EH491" s="8">
        <v>14.619883040935672</v>
      </c>
      <c r="EI491" s="30">
        <v>0.045094</v>
      </c>
    </row>
    <row r="492" spans="137:139" ht="15">
      <c r="EG492" s="12">
        <v>685</v>
      </c>
      <c r="EH492" s="8">
        <v>14.598540145985401</v>
      </c>
      <c r="EI492" s="30">
        <v>0.044763</v>
      </c>
    </row>
    <row r="493" spans="137:139" ht="15">
      <c r="EG493" s="12">
        <v>686</v>
      </c>
      <c r="EH493" s="8">
        <v>14.577259475218659</v>
      </c>
      <c r="EI493" s="30">
        <v>0.04447</v>
      </c>
    </row>
    <row r="494" spans="137:139" ht="15">
      <c r="EG494" s="12">
        <v>687</v>
      </c>
      <c r="EH494" s="8">
        <v>14.55604075691412</v>
      </c>
      <c r="EI494" s="30">
        <v>0.044215</v>
      </c>
    </row>
    <row r="495" spans="137:139" ht="15">
      <c r="EG495" s="12">
        <v>688</v>
      </c>
      <c r="EH495" s="8">
        <v>14.534883720930232</v>
      </c>
      <c r="EI495" s="30">
        <v>0.044002</v>
      </c>
    </row>
    <row r="496" spans="137:139" ht="15">
      <c r="EG496" s="12">
        <v>689</v>
      </c>
      <c r="EH496" s="8">
        <v>14.513788098693759</v>
      </c>
      <c r="EI496" s="30">
        <v>0.043831</v>
      </c>
    </row>
    <row r="497" spans="137:139" ht="15">
      <c r="EG497" s="12">
        <v>690</v>
      </c>
      <c r="EH497" s="8">
        <v>14.492753623188406</v>
      </c>
      <c r="EI497" s="30">
        <v>0.043703</v>
      </c>
    </row>
    <row r="498" spans="137:139" ht="15">
      <c r="EG498" s="12">
        <v>691</v>
      </c>
      <c r="EH498" s="8">
        <v>14.47178002894356</v>
      </c>
      <c r="EI498" s="30">
        <v>0.04362</v>
      </c>
    </row>
    <row r="499" spans="137:139" ht="15">
      <c r="EG499" s="12">
        <v>692</v>
      </c>
      <c r="EH499" s="8">
        <v>14.45086705202312</v>
      </c>
      <c r="EI499" s="30">
        <v>0.043583</v>
      </c>
    </row>
    <row r="500" spans="137:139" ht="15">
      <c r="EG500" s="12">
        <v>693</v>
      </c>
      <c r="EH500" s="8">
        <v>14.43001443001443</v>
      </c>
      <c r="EI500" s="30">
        <v>0.043594</v>
      </c>
    </row>
    <row r="501" spans="137:139" ht="15">
      <c r="EG501" s="12">
        <v>694</v>
      </c>
      <c r="EH501" s="8">
        <v>14.40922190201729</v>
      </c>
      <c r="EI501" s="30">
        <v>0.043655</v>
      </c>
    </row>
    <row r="502" spans="137:139" ht="15">
      <c r="EG502" s="12">
        <v>695</v>
      </c>
      <c r="EH502" s="8">
        <v>14.388489208633095</v>
      </c>
      <c r="EI502" s="30">
        <v>0.043766</v>
      </c>
    </row>
    <row r="503" spans="137:139" ht="15">
      <c r="EG503" s="12">
        <v>696</v>
      </c>
      <c r="EH503" s="8">
        <v>14.367816091954023</v>
      </c>
      <c r="EI503" s="30">
        <v>0.04393</v>
      </c>
    </row>
    <row r="504" spans="137:139" ht="15">
      <c r="EG504" s="12">
        <v>697</v>
      </c>
      <c r="EH504" s="8">
        <v>14.347202295552368</v>
      </c>
      <c r="EI504" s="30">
        <v>0.044148</v>
      </c>
    </row>
    <row r="505" spans="137:139" ht="15">
      <c r="EG505" s="12">
        <v>698</v>
      </c>
      <c r="EH505" s="8">
        <v>14.326647564469914</v>
      </c>
      <c r="EI505" s="30">
        <v>0.044422</v>
      </c>
    </row>
    <row r="506" spans="137:139" ht="15">
      <c r="EG506" s="12">
        <v>699</v>
      </c>
      <c r="EH506" s="8">
        <v>14.30615164520744</v>
      </c>
      <c r="EI506" s="30">
        <v>0.044753</v>
      </c>
    </row>
    <row r="507" spans="137:139" ht="15">
      <c r="EG507" s="12">
        <v>700</v>
      </c>
      <c r="EH507" s="8">
        <v>14.285714285714286</v>
      </c>
      <c r="EI507" s="30">
        <v>0.045144</v>
      </c>
    </row>
    <row r="508" spans="137:139" ht="15">
      <c r="EG508" s="12">
        <v>701</v>
      </c>
      <c r="EH508" s="8">
        <v>14.265335235378032</v>
      </c>
      <c r="EI508" s="30">
        <v>0.045595</v>
      </c>
    </row>
    <row r="509" spans="137:139" ht="15">
      <c r="EG509" s="12">
        <v>702</v>
      </c>
      <c r="EH509" s="8">
        <v>14.245014245014247</v>
      </c>
      <c r="EI509" s="30">
        <v>0.04611</v>
      </c>
    </row>
    <row r="510" spans="137:139" ht="15">
      <c r="EG510" s="12">
        <v>703</v>
      </c>
      <c r="EH510" s="8">
        <v>14.224751066856332</v>
      </c>
      <c r="EI510" s="30">
        <v>0.046688</v>
      </c>
    </row>
    <row r="511" spans="137:139" ht="15">
      <c r="EG511" s="12">
        <v>704</v>
      </c>
      <c r="EH511" s="8">
        <v>14.204545454545455</v>
      </c>
      <c r="EI511" s="30">
        <v>0.047333</v>
      </c>
    </row>
    <row r="512" spans="137:139" ht="15">
      <c r="EG512" s="12">
        <v>705</v>
      </c>
      <c r="EH512" s="8">
        <v>14.184397163120568</v>
      </c>
      <c r="EI512" s="30">
        <v>0.048047</v>
      </c>
    </row>
    <row r="513" spans="137:139" ht="15">
      <c r="EG513" s="12">
        <v>706</v>
      </c>
      <c r="EH513" s="8">
        <v>14.164305949008499</v>
      </c>
      <c r="EI513" s="30">
        <v>0.04883</v>
      </c>
    </row>
    <row r="514" spans="137:139" ht="15">
      <c r="EG514" s="12">
        <v>707</v>
      </c>
      <c r="EH514" s="8">
        <v>14.144271570014144</v>
      </c>
      <c r="EI514" s="30">
        <v>0.049685</v>
      </c>
    </row>
    <row r="515" spans="137:139" ht="15">
      <c r="EG515" s="12">
        <v>708</v>
      </c>
      <c r="EH515" s="8">
        <v>14.124293785310734</v>
      </c>
      <c r="EI515" s="30">
        <v>0.050613</v>
      </c>
    </row>
    <row r="516" spans="137:139" ht="15">
      <c r="EG516" s="12">
        <v>709</v>
      </c>
      <c r="EH516" s="8">
        <v>14.104372355430183</v>
      </c>
      <c r="EI516" s="30">
        <v>0.051617</v>
      </c>
    </row>
    <row r="517" spans="137:139" ht="15">
      <c r="EG517" s="12">
        <v>710</v>
      </c>
      <c r="EH517" s="8">
        <v>14.084507042253522</v>
      </c>
      <c r="EI517" s="30">
        <v>0.052697</v>
      </c>
    </row>
    <row r="518" spans="137:139" ht="15">
      <c r="EG518" s="12">
        <v>711</v>
      </c>
      <c r="EH518" s="8">
        <v>14.064697609001406</v>
      </c>
      <c r="EI518" s="30">
        <v>0.053856</v>
      </c>
    </row>
    <row r="519" spans="137:139" ht="15">
      <c r="EG519" s="12">
        <v>712</v>
      </c>
      <c r="EH519" s="8">
        <v>14.044943820224718</v>
      </c>
      <c r="EI519" s="30">
        <v>0.055096</v>
      </c>
    </row>
    <row r="520" spans="137:139" ht="15">
      <c r="EG520" s="12">
        <v>713</v>
      </c>
      <c r="EH520" s="8">
        <v>14.025245441795231</v>
      </c>
      <c r="EI520" s="30">
        <v>0.056417</v>
      </c>
    </row>
    <row r="521" spans="137:139" ht="15">
      <c r="EG521" s="12">
        <v>714</v>
      </c>
      <c r="EH521" s="8">
        <v>14.005602240896359</v>
      </c>
      <c r="EI521" s="30">
        <v>0.057823</v>
      </c>
    </row>
    <row r="522" spans="137:139" ht="15">
      <c r="EG522" s="12">
        <v>715</v>
      </c>
      <c r="EH522" s="8">
        <v>13.986013986013987</v>
      </c>
      <c r="EI522" s="30">
        <v>0.059313</v>
      </c>
    </row>
    <row r="523" spans="137:139" ht="15">
      <c r="EG523" s="12">
        <v>716</v>
      </c>
      <c r="EH523" s="8">
        <v>13.966480446927374</v>
      </c>
      <c r="EI523" s="30">
        <v>0.06089</v>
      </c>
    </row>
    <row r="524" spans="137:139" ht="15">
      <c r="EG524" s="12">
        <v>717</v>
      </c>
      <c r="EH524" s="8">
        <v>13.94700139470014</v>
      </c>
      <c r="EI524" s="30">
        <v>0.062556</v>
      </c>
    </row>
    <row r="525" spans="137:139" ht="15">
      <c r="EG525" s="12">
        <v>718</v>
      </c>
      <c r="EH525" s="8">
        <v>13.927576601671309</v>
      </c>
      <c r="EI525" s="30">
        <v>0.064311</v>
      </c>
    </row>
    <row r="526" spans="137:139" ht="15">
      <c r="EG526" s="12">
        <v>719</v>
      </c>
      <c r="EH526" s="8">
        <v>13.908205841446453</v>
      </c>
      <c r="EI526" s="30">
        <v>0.066157</v>
      </c>
    </row>
    <row r="527" spans="137:139" ht="15">
      <c r="EG527" s="12">
        <v>720</v>
      </c>
      <c r="EH527" s="8">
        <v>13.88888888888889</v>
      </c>
      <c r="EI527" s="30">
        <v>0.068095</v>
      </c>
    </row>
    <row r="528" spans="137:139" ht="15">
      <c r="EG528" s="12">
        <v>721</v>
      </c>
      <c r="EH528" s="8">
        <v>13.869625520110958</v>
      </c>
      <c r="EI528" s="30">
        <v>0.070127</v>
      </c>
    </row>
    <row r="529" spans="137:139" ht="15">
      <c r="EG529" s="12">
        <v>722</v>
      </c>
      <c r="EH529" s="8">
        <v>13.850415512465373</v>
      </c>
      <c r="EI529" s="30">
        <v>0.072253</v>
      </c>
    </row>
    <row r="530" spans="137:139" ht="15">
      <c r="EG530" s="12">
        <v>723</v>
      </c>
      <c r="EH530" s="8">
        <v>13.831258644536653</v>
      </c>
      <c r="EI530" s="30">
        <v>0.074474</v>
      </c>
    </row>
    <row r="531" spans="137:139" ht="15">
      <c r="EG531" s="12">
        <v>724</v>
      </c>
      <c r="EH531" s="8">
        <v>13.812154696132596</v>
      </c>
      <c r="EI531" s="30">
        <v>0.076792</v>
      </c>
    </row>
    <row r="532" spans="137:139" ht="15">
      <c r="EG532" s="12">
        <v>725</v>
      </c>
      <c r="EH532" s="8">
        <v>13.793103448275861</v>
      </c>
      <c r="EI532" s="30">
        <v>0.079207</v>
      </c>
    </row>
    <row r="533" spans="137:139" ht="15">
      <c r="EG533" s="12">
        <v>726</v>
      </c>
      <c r="EH533" s="8">
        <v>13.774104683195592</v>
      </c>
      <c r="EI533" s="30">
        <v>0.08172</v>
      </c>
    </row>
    <row r="534" spans="137:139" ht="15">
      <c r="EG534" s="12">
        <v>727</v>
      </c>
      <c r="EH534" s="8">
        <v>13.75515818431912</v>
      </c>
      <c r="EI534" s="30">
        <v>0.08433</v>
      </c>
    </row>
    <row r="535" spans="137:139" ht="15">
      <c r="EG535" s="12">
        <v>728</v>
      </c>
      <c r="EH535" s="8">
        <v>13.736263736263737</v>
      </c>
      <c r="EI535" s="30">
        <v>0.08704</v>
      </c>
    </row>
    <row r="536" spans="137:139" ht="15">
      <c r="EG536" s="12">
        <v>729</v>
      </c>
      <c r="EH536" s="8">
        <v>13.717421124828531</v>
      </c>
      <c r="EI536" s="30">
        <v>0.089849</v>
      </c>
    </row>
    <row r="537" spans="137:139" ht="15">
      <c r="EG537" s="12">
        <v>730</v>
      </c>
      <c r="EH537" s="8">
        <v>13.698630136986301</v>
      </c>
      <c r="EI537" s="30">
        <v>0.092756</v>
      </c>
    </row>
    <row r="538" spans="137:139" ht="15">
      <c r="EG538" s="12">
        <v>731</v>
      </c>
      <c r="EH538" s="8">
        <v>13.679890560875513</v>
      </c>
      <c r="EI538" s="30">
        <v>0.095763</v>
      </c>
    </row>
    <row r="539" spans="137:139" ht="15">
      <c r="EG539" s="12">
        <v>732</v>
      </c>
      <c r="EH539" s="8">
        <v>13.66120218579235</v>
      </c>
      <c r="EI539" s="30">
        <v>0.098868</v>
      </c>
    </row>
    <row r="540" spans="137:139" ht="15">
      <c r="EG540" s="12">
        <v>733</v>
      </c>
      <c r="EH540" s="8">
        <v>13.642564802182811</v>
      </c>
      <c r="EI540" s="30">
        <v>0.10207</v>
      </c>
    </row>
    <row r="541" spans="137:139" ht="15">
      <c r="EG541" s="12">
        <v>734</v>
      </c>
      <c r="EH541" s="8">
        <v>13.623978201634877</v>
      </c>
      <c r="EI541" s="30">
        <v>0.10537</v>
      </c>
    </row>
    <row r="542" spans="137:139" ht="15">
      <c r="EG542" s="12">
        <v>735</v>
      </c>
      <c r="EH542" s="8">
        <v>13.605442176870747</v>
      </c>
      <c r="EI542" s="30">
        <v>0.10877</v>
      </c>
    </row>
    <row r="543" spans="137:139" ht="15">
      <c r="EG543" s="12">
        <v>736</v>
      </c>
      <c r="EH543" s="8">
        <v>13.58695652173913</v>
      </c>
      <c r="EI543" s="30">
        <v>0.11227</v>
      </c>
    </row>
    <row r="544" spans="137:139" ht="15">
      <c r="EG544" s="12">
        <v>737</v>
      </c>
      <c r="EH544" s="8">
        <v>13.568521031207597</v>
      </c>
      <c r="EI544" s="30">
        <v>0.11586</v>
      </c>
    </row>
    <row r="545" spans="137:139" ht="15">
      <c r="EG545" s="12">
        <v>738</v>
      </c>
      <c r="EH545" s="8">
        <v>13.550135501355014</v>
      </c>
      <c r="EI545" s="30">
        <v>0.11955</v>
      </c>
    </row>
    <row r="546" spans="137:139" ht="15">
      <c r="EG546" s="12">
        <v>739</v>
      </c>
      <c r="EH546" s="8">
        <v>13.531799729364007</v>
      </c>
      <c r="EI546" s="30">
        <v>0.12333</v>
      </c>
    </row>
    <row r="547" spans="137:139" ht="15">
      <c r="EG547" s="12">
        <v>740</v>
      </c>
      <c r="EH547" s="8">
        <v>13.513513513513514</v>
      </c>
      <c r="EI547" s="30">
        <v>0.1272</v>
      </c>
    </row>
    <row r="548" spans="137:139" ht="15">
      <c r="EG548" s="12">
        <v>741</v>
      </c>
      <c r="EH548" s="8">
        <v>13.49527665317139</v>
      </c>
      <c r="EI548" s="30">
        <v>0.13116</v>
      </c>
    </row>
    <row r="549" spans="137:139" ht="15">
      <c r="EG549" s="12">
        <v>742</v>
      </c>
      <c r="EH549" s="8">
        <v>13.477088948787063</v>
      </c>
      <c r="EI549" s="30">
        <v>0.13521</v>
      </c>
    </row>
    <row r="550" spans="137:139" ht="15">
      <c r="EG550" s="12">
        <v>743</v>
      </c>
      <c r="EH550" s="8">
        <v>13.458950201884253</v>
      </c>
      <c r="EI550" s="30">
        <v>0.13935</v>
      </c>
    </row>
    <row r="551" spans="137:139" ht="15">
      <c r="EG551" s="12">
        <v>744</v>
      </c>
      <c r="EH551" s="8">
        <v>13.440860215053764</v>
      </c>
      <c r="EI551" s="30">
        <v>0.14357</v>
      </c>
    </row>
    <row r="552" spans="137:139" ht="15">
      <c r="EG552" s="12">
        <v>745</v>
      </c>
      <c r="EH552" s="8">
        <v>13.422818791946307</v>
      </c>
      <c r="EI552" s="30">
        <v>0.14787</v>
      </c>
    </row>
    <row r="553" spans="137:139" ht="15">
      <c r="EG553" s="12">
        <v>746</v>
      </c>
      <c r="EH553" s="8">
        <v>13.404825737265416</v>
      </c>
      <c r="EI553" s="30">
        <v>0.15225</v>
      </c>
    </row>
    <row r="554" spans="137:139" ht="15">
      <c r="EG554" s="12">
        <v>747</v>
      </c>
      <c r="EH554" s="8">
        <v>13.386880856760374</v>
      </c>
      <c r="EI554" s="30">
        <v>0.1567</v>
      </c>
    </row>
    <row r="555" spans="137:139" ht="15">
      <c r="EG555" s="12">
        <v>748</v>
      </c>
      <c r="EH555" s="8">
        <v>13.36898395721925</v>
      </c>
      <c r="EI555" s="30">
        <v>0.16123</v>
      </c>
    </row>
    <row r="556" spans="137:139" ht="15">
      <c r="EG556" s="12">
        <v>749</v>
      </c>
      <c r="EH556" s="8">
        <v>13.35113484646195</v>
      </c>
      <c r="EI556" s="30">
        <v>0.16583</v>
      </c>
    </row>
    <row r="557" spans="137:139" ht="15">
      <c r="EG557" s="12">
        <v>750</v>
      </c>
      <c r="EH557" s="8">
        <v>13.333333333333332</v>
      </c>
      <c r="EI557" s="30">
        <v>0.17049</v>
      </c>
    </row>
    <row r="558" spans="137:139" ht="15">
      <c r="EG558" s="12">
        <v>751</v>
      </c>
      <c r="EH558" s="8">
        <v>13.315579227696405</v>
      </c>
      <c r="EI558" s="30">
        <v>0.17522</v>
      </c>
    </row>
    <row r="559" spans="137:139" ht="15">
      <c r="EG559" s="12">
        <v>752</v>
      </c>
      <c r="EH559" s="8">
        <v>13.297872340425531</v>
      </c>
      <c r="EI559" s="30">
        <v>0.18001</v>
      </c>
    </row>
    <row r="560" spans="137:139" ht="15">
      <c r="EG560" s="12">
        <v>753</v>
      </c>
      <c r="EH560" s="8">
        <v>13.280212483399733</v>
      </c>
      <c r="EI560" s="30">
        <v>0.18485</v>
      </c>
    </row>
    <row r="561" spans="137:139" ht="15">
      <c r="EG561" s="12">
        <v>754</v>
      </c>
      <c r="EH561" s="8">
        <v>13.26259946949602</v>
      </c>
      <c r="EI561" s="30">
        <v>0.18974</v>
      </c>
    </row>
    <row r="562" spans="137:139" ht="15">
      <c r="EG562" s="12">
        <v>755</v>
      </c>
      <c r="EH562" s="8">
        <v>13.245033112582782</v>
      </c>
      <c r="EI562" s="30">
        <v>0.19467</v>
      </c>
    </row>
    <row r="563" spans="137:139" ht="15">
      <c r="EG563" s="12">
        <v>756</v>
      </c>
      <c r="EH563" s="8">
        <v>13.227513227513226</v>
      </c>
      <c r="EI563" s="30">
        <v>0.19965</v>
      </c>
    </row>
    <row r="564" spans="137:139" ht="15">
      <c r="EG564" s="12">
        <v>757</v>
      </c>
      <c r="EH564" s="8">
        <v>13.21003963011889</v>
      </c>
      <c r="EI564" s="30">
        <v>0.20466</v>
      </c>
    </row>
    <row r="565" spans="137:139" ht="15">
      <c r="EG565" s="12">
        <v>758</v>
      </c>
      <c r="EH565" s="8">
        <v>13.192612137203167</v>
      </c>
      <c r="EI565" s="30">
        <v>0.20971</v>
      </c>
    </row>
    <row r="566" spans="137:139" ht="15">
      <c r="EG566" s="12">
        <v>759</v>
      </c>
      <c r="EH566" s="8">
        <v>13.175230566534914</v>
      </c>
      <c r="EI566" s="30">
        <v>0.21478</v>
      </c>
    </row>
    <row r="567" spans="137:139" ht="15">
      <c r="EG567" s="12">
        <v>760</v>
      </c>
      <c r="EH567" s="8">
        <v>13.157894736842104</v>
      </c>
      <c r="EI567" s="30">
        <v>0.21988</v>
      </c>
    </row>
    <row r="568" spans="137:139" ht="15">
      <c r="EG568" s="12">
        <v>761</v>
      </c>
      <c r="EH568" s="8">
        <v>13.140604467805518</v>
      </c>
      <c r="EI568" s="30">
        <v>0.22499</v>
      </c>
    </row>
    <row r="569" spans="137:139" ht="15">
      <c r="EG569" s="12">
        <v>762</v>
      </c>
      <c r="EH569" s="8">
        <v>13.123359580052494</v>
      </c>
      <c r="EI569" s="30">
        <v>0.23012</v>
      </c>
    </row>
    <row r="570" spans="137:139" ht="15">
      <c r="EG570" s="12">
        <v>763</v>
      </c>
      <c r="EH570" s="8">
        <v>13.106159895150721</v>
      </c>
      <c r="EI570" s="30">
        <v>0.23524</v>
      </c>
    </row>
    <row r="571" spans="137:139" ht="15">
      <c r="EG571" s="12">
        <v>764</v>
      </c>
      <c r="EH571" s="8">
        <v>13.089005235602095</v>
      </c>
      <c r="EI571" s="30">
        <v>0.24037</v>
      </c>
    </row>
    <row r="572" spans="137:139" ht="15">
      <c r="EG572" s="12">
        <v>765</v>
      </c>
      <c r="EH572" s="8">
        <v>13.071895424836601</v>
      </c>
      <c r="EI572" s="30">
        <v>0.24549</v>
      </c>
    </row>
    <row r="573" spans="137:139" ht="15">
      <c r="EG573" s="12">
        <v>766</v>
      </c>
      <c r="EH573" s="8">
        <v>13.054830287206267</v>
      </c>
      <c r="EI573" s="30">
        <v>0.2506</v>
      </c>
    </row>
    <row r="574" spans="137:139" ht="15">
      <c r="EG574" s="12">
        <v>767</v>
      </c>
      <c r="EH574" s="8">
        <v>13.03780964797914</v>
      </c>
      <c r="EI574" s="30">
        <v>0.25569</v>
      </c>
    </row>
    <row r="575" spans="137:139" ht="15">
      <c r="EG575" s="12">
        <v>768</v>
      </c>
      <c r="EH575" s="8">
        <v>13.020833333333332</v>
      </c>
      <c r="EI575" s="30">
        <v>0.26076</v>
      </c>
    </row>
    <row r="576" spans="137:139" ht="15">
      <c r="EG576" s="12">
        <v>769</v>
      </c>
      <c r="EH576" s="8">
        <v>13.003901170351106</v>
      </c>
      <c r="EI576" s="30">
        <v>0.2658</v>
      </c>
    </row>
    <row r="577" spans="137:139" ht="15">
      <c r="EG577" s="12">
        <v>770</v>
      </c>
      <c r="EH577" s="8">
        <v>12.987012987012987</v>
      </c>
      <c r="EI577" s="30">
        <v>0.2708</v>
      </c>
    </row>
    <row r="578" spans="137:139" ht="15">
      <c r="EG578" s="12">
        <v>771</v>
      </c>
      <c r="EH578" s="8">
        <v>12.970168612191959</v>
      </c>
      <c r="EI578" s="30">
        <v>0.27575</v>
      </c>
    </row>
    <row r="579" spans="137:139" ht="15">
      <c r="EG579" s="12">
        <v>772</v>
      </c>
      <c r="EH579" s="8">
        <v>12.953367875647668</v>
      </c>
      <c r="EI579" s="30">
        <v>0.28066</v>
      </c>
    </row>
    <row r="580" spans="137:139" ht="15">
      <c r="EG580" s="12">
        <v>773</v>
      </c>
      <c r="EH580" s="8">
        <v>12.9366106080207</v>
      </c>
      <c r="EI580" s="30">
        <v>0.28551</v>
      </c>
    </row>
    <row r="581" spans="137:139" ht="15">
      <c r="EG581" s="12">
        <v>774</v>
      </c>
      <c r="EH581" s="8">
        <v>12.919896640826874</v>
      </c>
      <c r="EI581" s="30">
        <v>0.29029</v>
      </c>
    </row>
    <row r="582" spans="137:139" ht="15">
      <c r="EG582" s="12">
        <v>775</v>
      </c>
      <c r="EH582" s="8">
        <v>12.903225806451612</v>
      </c>
      <c r="EI582" s="30">
        <v>0.29501</v>
      </c>
    </row>
    <row r="583" spans="137:139" ht="15">
      <c r="EG583" s="12">
        <v>776</v>
      </c>
      <c r="EH583" s="8">
        <v>12.88659793814433</v>
      </c>
      <c r="EI583" s="30">
        <v>0.29965</v>
      </c>
    </row>
    <row r="584" spans="137:139" ht="15">
      <c r="EG584" s="12">
        <v>777</v>
      </c>
      <c r="EH584" s="8">
        <v>12.87001287001287</v>
      </c>
      <c r="EI584" s="30">
        <v>0.30421</v>
      </c>
    </row>
    <row r="585" spans="137:139" ht="15">
      <c r="EG585" s="12">
        <v>778</v>
      </c>
      <c r="EH585" s="8">
        <v>12.853470437017993</v>
      </c>
      <c r="EI585" s="30">
        <v>0.30868</v>
      </c>
    </row>
    <row r="586" spans="137:139" ht="15">
      <c r="EG586" s="12">
        <v>779</v>
      </c>
      <c r="EH586" s="8">
        <v>12.836970474967906</v>
      </c>
      <c r="EI586" s="30">
        <v>0.31305</v>
      </c>
    </row>
    <row r="587" spans="137:139" ht="15">
      <c r="EG587" s="12">
        <v>780</v>
      </c>
      <c r="EH587" s="8">
        <v>12.820512820512821</v>
      </c>
      <c r="EI587" s="30">
        <v>0.31732</v>
      </c>
    </row>
    <row r="588" spans="137:139" ht="15">
      <c r="EG588" s="12">
        <v>781</v>
      </c>
      <c r="EH588" s="8">
        <v>12.804097311139564</v>
      </c>
      <c r="EI588" s="30">
        <v>0.32149</v>
      </c>
    </row>
    <row r="589" spans="137:139" ht="15">
      <c r="EG589" s="12">
        <v>782</v>
      </c>
      <c r="EH589" s="8">
        <v>12.787723785166241</v>
      </c>
      <c r="EI589" s="30">
        <v>0.32553</v>
      </c>
    </row>
    <row r="590" spans="137:139" ht="15">
      <c r="EG590" s="12">
        <v>783</v>
      </c>
      <c r="EH590" s="8">
        <v>12.77139208173691</v>
      </c>
      <c r="EI590" s="30">
        <v>0.32946</v>
      </c>
    </row>
    <row r="591" spans="137:139" ht="15">
      <c r="EG591" s="12">
        <v>784</v>
      </c>
      <c r="EH591" s="8">
        <v>12.755102040816325</v>
      </c>
      <c r="EI591" s="30">
        <v>0.33326</v>
      </c>
    </row>
    <row r="592" spans="137:139" ht="15">
      <c r="EG592" s="12">
        <v>785</v>
      </c>
      <c r="EH592" s="8">
        <v>12.738853503184712</v>
      </c>
      <c r="EI592" s="30">
        <v>0.33692</v>
      </c>
    </row>
    <row r="593" spans="137:139" ht="15">
      <c r="EG593" s="12">
        <v>786</v>
      </c>
      <c r="EH593" s="8">
        <v>12.722646310432571</v>
      </c>
      <c r="EI593" s="30">
        <v>0.34045</v>
      </c>
    </row>
    <row r="594" spans="137:139" ht="15">
      <c r="EG594" s="12">
        <v>787</v>
      </c>
      <c r="EH594" s="8">
        <v>12.706480304955528</v>
      </c>
      <c r="EI594" s="30">
        <v>0.34383</v>
      </c>
    </row>
    <row r="595" spans="137:139" ht="15">
      <c r="EG595" s="12">
        <v>788</v>
      </c>
      <c r="EH595" s="8">
        <v>12.690355329949238</v>
      </c>
      <c r="EI595" s="30">
        <v>0.34706</v>
      </c>
    </row>
    <row r="596" spans="137:139" ht="15">
      <c r="EG596" s="12">
        <v>789</v>
      </c>
      <c r="EH596" s="8">
        <v>12.674271229404308</v>
      </c>
      <c r="EI596" s="30">
        <v>0.35013</v>
      </c>
    </row>
    <row r="597" spans="137:139" ht="15">
      <c r="EG597" s="12">
        <v>790</v>
      </c>
      <c r="EH597" s="8">
        <v>12.658227848101266</v>
      </c>
      <c r="EI597" s="30">
        <v>0.35304</v>
      </c>
    </row>
    <row r="598" spans="137:139" ht="15">
      <c r="EG598" s="12">
        <v>791</v>
      </c>
      <c r="EH598" s="8">
        <v>12.642225031605564</v>
      </c>
      <c r="EI598" s="30">
        <v>0.35579</v>
      </c>
    </row>
    <row r="599" spans="137:139" ht="15">
      <c r="EG599" s="12">
        <v>792</v>
      </c>
      <c r="EH599" s="8">
        <v>12.626262626262628</v>
      </c>
      <c r="EI599" s="30">
        <v>0.35836</v>
      </c>
    </row>
    <row r="600" spans="137:139" ht="15">
      <c r="EG600" s="12">
        <v>793</v>
      </c>
      <c r="EH600" s="8">
        <v>12.610340479192939</v>
      </c>
      <c r="EI600" s="30">
        <v>0.36076</v>
      </c>
    </row>
    <row r="601" spans="137:139" ht="15">
      <c r="EG601" s="12">
        <v>794</v>
      </c>
      <c r="EH601" s="8">
        <v>12.594458438287154</v>
      </c>
      <c r="EI601" s="30">
        <v>0.36297</v>
      </c>
    </row>
    <row r="602" spans="137:139" ht="15">
      <c r="EG602" s="12">
        <v>795</v>
      </c>
      <c r="EH602" s="8">
        <v>12.578616352201257</v>
      </c>
      <c r="EI602" s="30">
        <v>0.36501</v>
      </c>
    </row>
    <row r="603" spans="137:139" ht="15">
      <c r="EG603" s="12">
        <v>796</v>
      </c>
      <c r="EH603" s="8">
        <v>12.56281407035176</v>
      </c>
      <c r="EI603" s="30">
        <v>0.36685</v>
      </c>
    </row>
    <row r="604" spans="137:139" ht="15">
      <c r="EG604" s="12">
        <v>797</v>
      </c>
      <c r="EH604" s="8">
        <v>12.547051442910915</v>
      </c>
      <c r="EI604" s="30">
        <v>0.3685</v>
      </c>
    </row>
    <row r="605" spans="137:139" ht="15">
      <c r="EG605" s="12">
        <v>798</v>
      </c>
      <c r="EH605" s="8">
        <v>12.531328320802004</v>
      </c>
      <c r="EI605" s="30">
        <v>0.36996</v>
      </c>
    </row>
    <row r="606" spans="137:139" ht="15">
      <c r="EG606" s="12">
        <v>799</v>
      </c>
      <c r="EH606" s="8">
        <v>12.51564455569462</v>
      </c>
      <c r="EI606" s="30">
        <v>0.37121</v>
      </c>
    </row>
    <row r="607" spans="137:139" ht="15">
      <c r="EG607" s="12">
        <v>800</v>
      </c>
      <c r="EH607" s="8">
        <v>12.5</v>
      </c>
      <c r="EI607" s="30">
        <v>0.37227</v>
      </c>
    </row>
    <row r="608" spans="137:139" ht="15">
      <c r="EG608" s="12">
        <v>801</v>
      </c>
      <c r="EH608" s="8">
        <v>12.484394506866417</v>
      </c>
      <c r="EI608" s="30">
        <v>0.37312</v>
      </c>
    </row>
    <row r="609" spans="137:139" ht="15">
      <c r="EG609" s="12">
        <v>802</v>
      </c>
      <c r="EH609" s="8">
        <v>12.468827930174564</v>
      </c>
      <c r="EI609" s="30">
        <v>0.37377</v>
      </c>
    </row>
    <row r="610" spans="137:139" ht="15">
      <c r="EG610" s="12">
        <v>803</v>
      </c>
      <c r="EH610" s="8">
        <v>12.453300124533001</v>
      </c>
      <c r="EI610" s="30">
        <v>0.37421</v>
      </c>
    </row>
    <row r="611" spans="137:139" ht="15">
      <c r="EG611" s="12">
        <v>804</v>
      </c>
      <c r="EH611" s="8">
        <v>12.43781094527363</v>
      </c>
      <c r="EI611" s="30">
        <v>0.37444</v>
      </c>
    </row>
    <row r="612" spans="137:139" ht="15">
      <c r="EG612" s="12">
        <v>805</v>
      </c>
      <c r="EH612" s="8">
        <v>12.422360248447205</v>
      </c>
      <c r="EI612" s="30">
        <v>0.37447</v>
      </c>
    </row>
    <row r="613" spans="137:139" ht="15">
      <c r="EG613" s="12">
        <v>806</v>
      </c>
      <c r="EH613" s="8">
        <v>12.40694789081886</v>
      </c>
      <c r="EI613" s="30">
        <v>0.37428</v>
      </c>
    </row>
    <row r="614" spans="137:139" ht="15">
      <c r="EG614" s="12">
        <v>807</v>
      </c>
      <c r="EH614" s="8">
        <v>12.391573729863692</v>
      </c>
      <c r="EI614" s="30">
        <v>0.37389</v>
      </c>
    </row>
    <row r="615" spans="137:139" ht="15">
      <c r="EG615" s="12">
        <v>808</v>
      </c>
      <c r="EH615" s="8">
        <v>12.376237623762377</v>
      </c>
      <c r="EI615" s="30">
        <v>0.37328</v>
      </c>
    </row>
    <row r="616" spans="137:139" ht="15">
      <c r="EG616" s="12">
        <v>809</v>
      </c>
      <c r="EH616" s="8">
        <v>12.360939431396785</v>
      </c>
      <c r="EI616" s="30">
        <v>0.37247</v>
      </c>
    </row>
    <row r="617" spans="137:139" ht="15">
      <c r="EG617" s="12">
        <v>810</v>
      </c>
      <c r="EH617" s="8">
        <v>12.345679012345679</v>
      </c>
      <c r="EI617" s="30">
        <v>0.37146</v>
      </c>
    </row>
    <row r="618" spans="137:139" ht="15">
      <c r="EG618" s="12">
        <v>811</v>
      </c>
      <c r="EH618" s="8">
        <v>12.330456226880395</v>
      </c>
      <c r="EI618" s="30">
        <v>0.37024</v>
      </c>
    </row>
    <row r="619" spans="137:139" ht="15">
      <c r="EG619" s="12">
        <v>812</v>
      </c>
      <c r="EH619" s="8">
        <v>12.31527093596059</v>
      </c>
      <c r="EI619" s="30">
        <v>0.36881</v>
      </c>
    </row>
    <row r="620" spans="137:139" ht="15">
      <c r="EG620" s="12">
        <v>813</v>
      </c>
      <c r="EH620" s="8">
        <v>12.300123001230013</v>
      </c>
      <c r="EI620" s="30">
        <v>0.36719</v>
      </c>
    </row>
    <row r="621" spans="137:139" ht="15">
      <c r="EG621" s="12">
        <v>814</v>
      </c>
      <c r="EH621" s="8">
        <v>12.285012285012284</v>
      </c>
      <c r="EI621" s="30">
        <v>0.36537</v>
      </c>
    </row>
    <row r="622" spans="137:139" ht="15">
      <c r="EG622" s="12">
        <v>815</v>
      </c>
      <c r="EH622" s="8">
        <v>12.269938650306749</v>
      </c>
      <c r="EI622" s="30">
        <v>0.36336</v>
      </c>
    </row>
    <row r="623" spans="137:139" ht="15">
      <c r="EG623" s="12">
        <v>816</v>
      </c>
      <c r="EH623" s="8">
        <v>12.254901960784313</v>
      </c>
      <c r="EI623" s="30">
        <v>0.36115</v>
      </c>
    </row>
    <row r="624" spans="137:139" ht="15">
      <c r="EG624" s="12">
        <v>817</v>
      </c>
      <c r="EH624" s="8">
        <v>12.239902080783352</v>
      </c>
      <c r="EI624" s="30">
        <v>0.35877</v>
      </c>
    </row>
    <row r="625" spans="137:139" ht="15">
      <c r="EG625" s="12">
        <v>818</v>
      </c>
      <c r="EH625" s="8">
        <v>12.224938875305623</v>
      </c>
      <c r="EI625" s="30">
        <v>0.3562</v>
      </c>
    </row>
    <row r="626" spans="137:139" ht="15">
      <c r="EG626" s="12">
        <v>819</v>
      </c>
      <c r="EH626" s="8">
        <v>12.21001221001221</v>
      </c>
      <c r="EI626" s="30">
        <v>0.35346</v>
      </c>
    </row>
    <row r="627" spans="137:139" ht="15">
      <c r="EG627" s="12">
        <v>820</v>
      </c>
      <c r="EH627" s="8">
        <v>12.195121951219512</v>
      </c>
      <c r="EI627" s="30">
        <v>0.35055</v>
      </c>
    </row>
    <row r="628" spans="137:139" ht="15">
      <c r="EG628" s="12">
        <v>821</v>
      </c>
      <c r="EH628" s="8">
        <v>12.180267965895249</v>
      </c>
      <c r="EI628" s="30">
        <v>0.34748</v>
      </c>
    </row>
    <row r="629" spans="137:139" ht="15">
      <c r="EG629" s="12">
        <v>822</v>
      </c>
      <c r="EH629" s="8">
        <v>12.165450121654501</v>
      </c>
      <c r="EI629" s="30">
        <v>0.34426</v>
      </c>
    </row>
    <row r="630" spans="137:139" ht="15">
      <c r="EG630" s="12">
        <v>823</v>
      </c>
      <c r="EH630" s="8">
        <v>12.15066828675577</v>
      </c>
      <c r="EI630" s="30">
        <v>0.34088</v>
      </c>
    </row>
    <row r="631" spans="137:139" ht="15">
      <c r="EG631" s="12">
        <v>824</v>
      </c>
      <c r="EH631" s="8">
        <v>12.135922330097086</v>
      </c>
      <c r="EI631" s="30">
        <v>0.33737</v>
      </c>
    </row>
    <row r="632" spans="137:139" ht="15">
      <c r="EG632" s="12">
        <v>825</v>
      </c>
      <c r="EH632" s="8">
        <v>12.121212121212121</v>
      </c>
      <c r="EI632" s="30">
        <v>0.33372</v>
      </c>
    </row>
    <row r="633" spans="137:139" ht="15">
      <c r="EG633" s="12">
        <v>826</v>
      </c>
      <c r="EH633" s="8">
        <v>12.106537530266344</v>
      </c>
      <c r="EI633" s="30">
        <v>0.32994</v>
      </c>
    </row>
    <row r="634" spans="137:139" ht="15">
      <c r="EG634" s="12">
        <v>827</v>
      </c>
      <c r="EH634" s="8">
        <v>12.091898428053204</v>
      </c>
      <c r="EI634" s="30">
        <v>0.32605</v>
      </c>
    </row>
    <row r="635" spans="137:139" ht="15">
      <c r="EG635" s="12">
        <v>828</v>
      </c>
      <c r="EH635" s="8">
        <v>12.077294685990337</v>
      </c>
      <c r="EI635" s="30">
        <v>0.32205</v>
      </c>
    </row>
    <row r="636" spans="137:139" ht="15">
      <c r="EG636" s="12">
        <v>829</v>
      </c>
      <c r="EH636" s="8">
        <v>12.0627261761158</v>
      </c>
      <c r="EI636" s="30">
        <v>0.31794</v>
      </c>
    </row>
    <row r="637" spans="137:139" ht="15">
      <c r="EG637" s="12">
        <v>830</v>
      </c>
      <c r="EH637" s="8">
        <v>12.048192771084338</v>
      </c>
      <c r="EI637" s="30">
        <v>0.31375</v>
      </c>
    </row>
    <row r="638" spans="137:139" ht="15">
      <c r="EG638" s="12">
        <v>831</v>
      </c>
      <c r="EH638" s="8">
        <v>12.033694344163658</v>
      </c>
      <c r="EI638" s="30">
        <v>0.30948</v>
      </c>
    </row>
    <row r="639" spans="137:139" ht="15">
      <c r="EG639" s="12">
        <v>832</v>
      </c>
      <c r="EH639" s="8">
        <v>12.01923076923077</v>
      </c>
      <c r="EI639" s="30">
        <v>0.30513</v>
      </c>
    </row>
    <row r="640" spans="137:139" ht="15">
      <c r="EG640" s="12">
        <v>833</v>
      </c>
      <c r="EH640" s="8">
        <v>12.004801920768307</v>
      </c>
      <c r="EI640" s="30">
        <v>0.30072</v>
      </c>
    </row>
    <row r="641" spans="137:139" ht="15">
      <c r="EG641" s="12">
        <v>834</v>
      </c>
      <c r="EH641" s="8">
        <v>11.990407673860911</v>
      </c>
      <c r="EI641" s="30">
        <v>0.29626</v>
      </c>
    </row>
    <row r="642" spans="137:139" ht="15">
      <c r="EG642" s="12">
        <v>835</v>
      </c>
      <c r="EH642" s="8">
        <v>11.976047904191617</v>
      </c>
      <c r="EI642" s="30">
        <v>0.29175</v>
      </c>
    </row>
    <row r="643" spans="137:139" ht="15">
      <c r="EG643" s="12">
        <v>836</v>
      </c>
      <c r="EH643" s="8">
        <v>11.961722488038276</v>
      </c>
      <c r="EI643" s="30">
        <v>0.28721</v>
      </c>
    </row>
    <row r="644" spans="137:139" ht="15">
      <c r="EG644" s="12">
        <v>837</v>
      </c>
      <c r="EH644" s="8">
        <v>11.947431302270012</v>
      </c>
      <c r="EI644" s="30">
        <v>0.28264</v>
      </c>
    </row>
    <row r="645" spans="137:139" ht="15">
      <c r="EG645" s="12">
        <v>838</v>
      </c>
      <c r="EH645" s="8">
        <v>11.933174224343675</v>
      </c>
      <c r="EI645" s="30">
        <v>0.27805</v>
      </c>
    </row>
    <row r="646" spans="137:139" ht="15">
      <c r="EG646" s="12">
        <v>839</v>
      </c>
      <c r="EH646" s="8">
        <v>11.918951132300357</v>
      </c>
      <c r="EI646" s="30">
        <v>0.27347</v>
      </c>
    </row>
    <row r="647" spans="137:139" ht="15">
      <c r="EG647" s="12">
        <v>840</v>
      </c>
      <c r="EH647" s="8">
        <v>11.904761904761905</v>
      </c>
      <c r="EI647" s="30">
        <v>0.26888</v>
      </c>
    </row>
    <row r="648" spans="137:139" ht="15">
      <c r="EG648" s="12">
        <v>841</v>
      </c>
      <c r="EH648" s="8">
        <v>11.890606420927467</v>
      </c>
      <c r="EI648" s="30">
        <v>0.2643</v>
      </c>
    </row>
    <row r="649" spans="137:139" ht="15">
      <c r="EG649" s="12">
        <v>842</v>
      </c>
      <c r="EH649" s="8">
        <v>11.876484560570072</v>
      </c>
      <c r="EI649" s="30">
        <v>0.25975</v>
      </c>
    </row>
    <row r="650" spans="137:139" ht="15">
      <c r="EG650" s="12">
        <v>843</v>
      </c>
      <c r="EH650" s="8">
        <v>11.862396204033216</v>
      </c>
      <c r="EI650" s="30">
        <v>0.25523</v>
      </c>
    </row>
    <row r="651" spans="137:139" ht="15">
      <c r="EG651" s="12">
        <v>844</v>
      </c>
      <c r="EH651" s="8">
        <v>11.848341232227488</v>
      </c>
      <c r="EI651" s="30">
        <v>0.25074</v>
      </c>
    </row>
    <row r="652" spans="137:139" ht="15">
      <c r="EG652" s="12">
        <v>845</v>
      </c>
      <c r="EH652" s="8">
        <v>11.834319526627219</v>
      </c>
      <c r="EI652" s="30">
        <v>0.2463</v>
      </c>
    </row>
    <row r="653" spans="137:139" ht="15">
      <c r="EG653" s="12">
        <v>846</v>
      </c>
      <c r="EH653" s="8">
        <v>11.82033096926714</v>
      </c>
      <c r="EI653" s="30">
        <v>0.24191</v>
      </c>
    </row>
    <row r="654" spans="137:139" ht="15">
      <c r="EG654" s="12">
        <v>847</v>
      </c>
      <c r="EH654" s="8">
        <v>11.806375442739078</v>
      </c>
      <c r="EI654" s="30">
        <v>0.23758</v>
      </c>
    </row>
    <row r="655" spans="137:139" ht="15">
      <c r="EG655" s="12">
        <v>848</v>
      </c>
      <c r="EH655" s="8">
        <v>11.79245283018868</v>
      </c>
      <c r="EI655" s="30">
        <v>0.23332</v>
      </c>
    </row>
    <row r="656" spans="137:139" ht="15">
      <c r="EG656" s="12">
        <v>849</v>
      </c>
      <c r="EH656" s="8">
        <v>11.77856301531213</v>
      </c>
      <c r="EI656" s="30">
        <v>0.22913</v>
      </c>
    </row>
    <row r="657" spans="137:139" ht="15">
      <c r="EG657" s="12">
        <v>850</v>
      </c>
      <c r="EH657" s="8">
        <v>11.76470588235294</v>
      </c>
      <c r="EI657" s="30">
        <v>0.22502</v>
      </c>
    </row>
    <row r="658" spans="137:139" ht="15">
      <c r="EG658" s="12">
        <v>851</v>
      </c>
      <c r="EH658" s="8">
        <v>11.750881316098708</v>
      </c>
      <c r="EI658" s="30">
        <v>0.221</v>
      </c>
    </row>
    <row r="659" spans="137:139" ht="15">
      <c r="EG659" s="12">
        <v>852</v>
      </c>
      <c r="EH659" s="8">
        <v>11.737089201877934</v>
      </c>
      <c r="EI659" s="30">
        <v>0.21707</v>
      </c>
    </row>
    <row r="660" spans="137:139" ht="15">
      <c r="EG660" s="12">
        <v>853</v>
      </c>
      <c r="EH660" s="8">
        <v>11.723329425556857</v>
      </c>
      <c r="EI660" s="30">
        <v>0.21324</v>
      </c>
    </row>
    <row r="661" spans="137:139" ht="15">
      <c r="EG661" s="12">
        <v>854</v>
      </c>
      <c r="EH661" s="8">
        <v>11.7096018735363</v>
      </c>
      <c r="EI661" s="30">
        <v>0.20951</v>
      </c>
    </row>
    <row r="662" spans="137:139" ht="15">
      <c r="EG662" s="12">
        <v>855</v>
      </c>
      <c r="EH662" s="8">
        <v>11.695906432748538</v>
      </c>
      <c r="EI662" s="30">
        <v>0.20588</v>
      </c>
    </row>
    <row r="663" spans="137:139" ht="15">
      <c r="EG663" s="12">
        <v>856</v>
      </c>
      <c r="EH663" s="8">
        <v>11.682242990654204</v>
      </c>
      <c r="EI663" s="30">
        <v>0.20237</v>
      </c>
    </row>
    <row r="664" spans="137:139" ht="15">
      <c r="EG664" s="12">
        <v>857</v>
      </c>
      <c r="EH664" s="8">
        <v>11.668611435239205</v>
      </c>
      <c r="EI664" s="30">
        <v>0.19896</v>
      </c>
    </row>
    <row r="665" spans="137:139" ht="15">
      <c r="EG665" s="12">
        <v>858</v>
      </c>
      <c r="EH665" s="8">
        <v>11.655011655011656</v>
      </c>
      <c r="EI665" s="30">
        <v>0.19567</v>
      </c>
    </row>
    <row r="666" spans="137:139" ht="15">
      <c r="EG666" s="12">
        <v>859</v>
      </c>
      <c r="EH666" s="8">
        <v>11.641443538998836</v>
      </c>
      <c r="EI666" s="30">
        <v>0.1925</v>
      </c>
    </row>
    <row r="667" spans="137:139" ht="15">
      <c r="EG667" s="12">
        <v>860</v>
      </c>
      <c r="EH667" s="8">
        <v>11.627906976744185</v>
      </c>
      <c r="EI667" s="30">
        <v>0.18945</v>
      </c>
    </row>
    <row r="668" spans="137:139" ht="15">
      <c r="EG668" s="12">
        <v>861</v>
      </c>
      <c r="EH668" s="8">
        <v>11.614401858304298</v>
      </c>
      <c r="EI668" s="30">
        <v>0.18652</v>
      </c>
    </row>
    <row r="669" spans="137:139" ht="15">
      <c r="EG669" s="12">
        <v>862</v>
      </c>
      <c r="EH669" s="8">
        <v>11.600928074245939</v>
      </c>
      <c r="EI669" s="30">
        <v>0.18372</v>
      </c>
    </row>
    <row r="670" spans="137:139" ht="15">
      <c r="EG670" s="12">
        <v>863</v>
      </c>
      <c r="EH670" s="8">
        <v>11.587485515643106</v>
      </c>
      <c r="EI670" s="30">
        <v>0.18103</v>
      </c>
    </row>
    <row r="671" spans="137:139" ht="15">
      <c r="EG671" s="12">
        <v>864</v>
      </c>
      <c r="EH671" s="8">
        <v>11.574074074074073</v>
      </c>
      <c r="EI671" s="30">
        <v>0.17848</v>
      </c>
    </row>
    <row r="672" spans="137:139" ht="15">
      <c r="EG672" s="12">
        <v>865</v>
      </c>
      <c r="EH672" s="8">
        <v>11.560693641618498</v>
      </c>
      <c r="EI672" s="30">
        <v>0.17605</v>
      </c>
    </row>
    <row r="673" spans="137:139" ht="15">
      <c r="EG673" s="12">
        <v>866</v>
      </c>
      <c r="EH673" s="8">
        <v>11.547344110854503</v>
      </c>
      <c r="EI673" s="30">
        <v>0.17374</v>
      </c>
    </row>
    <row r="674" spans="137:139" ht="15">
      <c r="EG674" s="12">
        <v>867</v>
      </c>
      <c r="EH674" s="8">
        <v>11.534025374855824</v>
      </c>
      <c r="EI674" s="30">
        <v>0.17156</v>
      </c>
    </row>
    <row r="675" spans="137:139" ht="15">
      <c r="EG675" s="12">
        <v>868</v>
      </c>
      <c r="EH675" s="8">
        <v>11.52073732718894</v>
      </c>
      <c r="EI675" s="30">
        <v>0.16951</v>
      </c>
    </row>
    <row r="676" spans="137:139" ht="15">
      <c r="EG676" s="12">
        <v>869</v>
      </c>
      <c r="EH676" s="8">
        <v>11.507479861910241</v>
      </c>
      <c r="EI676" s="30">
        <v>0.16758</v>
      </c>
    </row>
    <row r="677" spans="137:139" ht="15">
      <c r="EG677" s="12">
        <v>870</v>
      </c>
      <c r="EH677" s="8">
        <v>11.494252873563218</v>
      </c>
      <c r="EI677" s="30">
        <v>0.16577</v>
      </c>
    </row>
    <row r="678" spans="137:139" ht="15">
      <c r="EG678" s="12">
        <v>871</v>
      </c>
      <c r="EH678" s="8">
        <v>11.481056257175661</v>
      </c>
      <c r="EI678" s="30">
        <v>0.16409</v>
      </c>
    </row>
    <row r="679" spans="137:139" ht="15">
      <c r="EG679" s="12">
        <v>872</v>
      </c>
      <c r="EH679" s="8">
        <v>11.46788990825688</v>
      </c>
      <c r="EI679" s="30">
        <v>0.16253</v>
      </c>
    </row>
    <row r="680" spans="137:139" ht="15">
      <c r="EG680" s="12">
        <v>873</v>
      </c>
      <c r="EH680" s="8">
        <v>11.45475372279496</v>
      </c>
      <c r="EI680" s="30">
        <v>0.16108</v>
      </c>
    </row>
    <row r="681" spans="137:139" ht="15">
      <c r="EG681" s="12">
        <v>874</v>
      </c>
      <c r="EH681" s="8">
        <v>11.441647597254004</v>
      </c>
      <c r="EI681" s="30">
        <v>0.15976</v>
      </c>
    </row>
    <row r="682" spans="137:139" ht="15">
      <c r="EG682" s="12">
        <v>875</v>
      </c>
      <c r="EH682" s="8">
        <v>11.428571428571429</v>
      </c>
      <c r="EI682" s="30">
        <v>0.15855</v>
      </c>
    </row>
    <row r="683" spans="137:139" ht="15">
      <c r="EG683" s="12">
        <v>876</v>
      </c>
      <c r="EH683" s="8">
        <v>11.415525114155251</v>
      </c>
      <c r="EI683" s="30">
        <v>0.15745</v>
      </c>
    </row>
    <row r="684" spans="137:139" ht="15">
      <c r="EG684" s="12">
        <v>877</v>
      </c>
      <c r="EH684" s="8">
        <v>11.402508551881414</v>
      </c>
      <c r="EI684" s="30">
        <v>0.15646</v>
      </c>
    </row>
    <row r="685" spans="137:139" ht="15">
      <c r="EG685" s="12">
        <v>878</v>
      </c>
      <c r="EH685" s="8">
        <v>11.389521640091116</v>
      </c>
      <c r="EI685" s="30">
        <v>0.15559</v>
      </c>
    </row>
    <row r="686" spans="137:139" ht="15">
      <c r="EG686" s="12">
        <v>879</v>
      </c>
      <c r="EH686" s="8">
        <v>11.376564277588168</v>
      </c>
      <c r="EI686" s="30">
        <v>0.15482</v>
      </c>
    </row>
    <row r="687" spans="137:139" ht="15">
      <c r="EG687" s="12">
        <v>880</v>
      </c>
      <c r="EH687" s="8">
        <v>11.363636363636363</v>
      </c>
      <c r="EI687" s="30">
        <v>0.15415</v>
      </c>
    </row>
    <row r="688" spans="137:139" ht="15">
      <c r="EG688" s="12">
        <v>881</v>
      </c>
      <c r="EH688" s="8">
        <v>11.350737797956867</v>
      </c>
      <c r="EI688" s="30">
        <v>0.15359</v>
      </c>
    </row>
    <row r="689" spans="137:139" ht="15">
      <c r="EG689" s="12">
        <v>882</v>
      </c>
      <c r="EH689" s="8">
        <v>11.337868480725623</v>
      </c>
      <c r="EI689" s="30">
        <v>0.15313</v>
      </c>
    </row>
    <row r="690" spans="137:139" ht="15">
      <c r="EG690" s="12">
        <v>883</v>
      </c>
      <c r="EH690" s="8">
        <v>11.325028312570781</v>
      </c>
      <c r="EI690" s="30">
        <v>0.15276</v>
      </c>
    </row>
    <row r="691" spans="137:139" ht="15">
      <c r="EG691" s="12">
        <v>884</v>
      </c>
      <c r="EH691" s="8">
        <v>11.312217194570136</v>
      </c>
      <c r="EI691" s="30">
        <v>0.15249</v>
      </c>
    </row>
    <row r="692" spans="137:139" ht="15">
      <c r="EG692" s="12">
        <v>885</v>
      </c>
      <c r="EH692" s="8">
        <v>11.299435028248588</v>
      </c>
      <c r="EI692" s="30">
        <v>0.15231</v>
      </c>
    </row>
    <row r="693" spans="137:139" ht="15">
      <c r="EG693" s="12">
        <v>886</v>
      </c>
      <c r="EH693" s="8">
        <v>11.28668171557562</v>
      </c>
      <c r="EI693" s="30">
        <v>0.15221</v>
      </c>
    </row>
    <row r="694" spans="137:139" ht="15">
      <c r="EG694" s="12">
        <v>887</v>
      </c>
      <c r="EH694" s="8">
        <v>11.273957158962796</v>
      </c>
      <c r="EI694" s="30">
        <v>0.15221</v>
      </c>
    </row>
    <row r="695" spans="137:139" ht="15">
      <c r="EG695" s="12">
        <v>888</v>
      </c>
      <c r="EH695" s="8">
        <v>11.26126126126126</v>
      </c>
      <c r="EI695" s="30">
        <v>0.15228</v>
      </c>
    </row>
    <row r="696" spans="137:139" ht="15">
      <c r="EG696" s="12">
        <v>889</v>
      </c>
      <c r="EH696" s="8">
        <v>11.24859392575928</v>
      </c>
      <c r="EI696" s="30">
        <v>0.15243</v>
      </c>
    </row>
    <row r="697" spans="137:139" ht="15">
      <c r="EG697" s="12">
        <v>890</v>
      </c>
      <c r="EH697" s="8">
        <v>11.235955056179776</v>
      </c>
      <c r="EI697" s="30">
        <v>0.15267</v>
      </c>
    </row>
    <row r="698" spans="137:139" ht="15">
      <c r="EG698" s="12">
        <v>891</v>
      </c>
      <c r="EH698" s="8">
        <v>11.22334455667789</v>
      </c>
      <c r="EI698" s="30">
        <v>0.15297</v>
      </c>
    </row>
    <row r="699" spans="137:139" ht="15">
      <c r="EG699" s="12">
        <v>892</v>
      </c>
      <c r="EH699" s="8">
        <v>11.210762331838565</v>
      </c>
      <c r="EI699" s="30">
        <v>0.15335</v>
      </c>
    </row>
    <row r="700" spans="137:139" ht="15">
      <c r="EG700" s="12">
        <v>893</v>
      </c>
      <c r="EH700" s="8">
        <v>11.198208286674133</v>
      </c>
      <c r="EI700" s="30">
        <v>0.1538</v>
      </c>
    </row>
    <row r="701" spans="137:139" ht="15">
      <c r="EG701" s="12">
        <v>894</v>
      </c>
      <c r="EH701" s="8">
        <v>11.185682326621924</v>
      </c>
      <c r="EI701" s="30">
        <v>0.15431</v>
      </c>
    </row>
    <row r="702" spans="137:139" ht="15">
      <c r="EG702" s="12">
        <v>895</v>
      </c>
      <c r="EH702" s="8">
        <v>11.1731843575419</v>
      </c>
      <c r="EI702" s="30">
        <v>0.15489</v>
      </c>
    </row>
    <row r="703" spans="137:139" ht="15">
      <c r="EG703" s="12">
        <v>896</v>
      </c>
      <c r="EH703" s="8">
        <v>11.160714285714285</v>
      </c>
      <c r="EI703" s="30">
        <v>0.15553</v>
      </c>
    </row>
    <row r="704" spans="137:139" ht="15">
      <c r="EG704" s="12">
        <v>897</v>
      </c>
      <c r="EH704" s="8">
        <v>11.148272017837234</v>
      </c>
      <c r="EI704" s="30">
        <v>0.15623</v>
      </c>
    </row>
    <row r="705" spans="137:139" ht="15">
      <c r="EG705" s="12">
        <v>898</v>
      </c>
      <c r="EH705" s="8">
        <v>11.135857461024498</v>
      </c>
      <c r="EI705" s="30">
        <v>0.15698</v>
      </c>
    </row>
    <row r="706" spans="137:139" ht="15">
      <c r="EG706" s="12">
        <v>899</v>
      </c>
      <c r="EH706" s="8">
        <v>11.123470522803114</v>
      </c>
      <c r="EI706" s="30">
        <v>0.15778</v>
      </c>
    </row>
    <row r="707" spans="137:139" ht="15">
      <c r="EG707" s="12">
        <v>900</v>
      </c>
      <c r="EH707" s="8">
        <v>11.11111111111111</v>
      </c>
      <c r="EI707" s="30">
        <v>0.15864</v>
      </c>
    </row>
    <row r="708" spans="137:139" ht="15">
      <c r="EG708" s="12">
        <v>901</v>
      </c>
      <c r="EH708" s="8">
        <v>11.098779134295228</v>
      </c>
      <c r="EI708" s="30">
        <v>0.15955</v>
      </c>
    </row>
    <row r="709" spans="137:139" ht="15">
      <c r="EG709" s="12">
        <v>902</v>
      </c>
      <c r="EH709" s="8">
        <v>11.086474501108647</v>
      </c>
      <c r="EI709" s="30">
        <v>0.1605</v>
      </c>
    </row>
    <row r="710" spans="137:139" ht="15">
      <c r="EG710" s="12">
        <v>903</v>
      </c>
      <c r="EH710" s="8">
        <v>11.074197120708748</v>
      </c>
      <c r="EI710" s="30">
        <v>0.1615</v>
      </c>
    </row>
    <row r="711" spans="137:139" ht="15">
      <c r="EG711" s="12">
        <v>904</v>
      </c>
      <c r="EH711" s="8">
        <v>11.061946902654867</v>
      </c>
      <c r="EI711" s="30">
        <v>0.16253</v>
      </c>
    </row>
    <row r="712" spans="137:139" ht="15">
      <c r="EG712" s="12">
        <v>905</v>
      </c>
      <c r="EH712" s="8">
        <v>11.049723756906078</v>
      </c>
      <c r="EI712" s="30">
        <v>0.16361</v>
      </c>
    </row>
    <row r="713" spans="137:139" ht="15">
      <c r="EG713" s="12">
        <v>906</v>
      </c>
      <c r="EH713" s="8">
        <v>11.037527593818984</v>
      </c>
      <c r="EI713" s="30">
        <v>0.16472</v>
      </c>
    </row>
    <row r="714" spans="137:139" ht="15">
      <c r="EG714" s="12">
        <v>907</v>
      </c>
      <c r="EH714" s="8">
        <v>11.025358324145534</v>
      </c>
      <c r="EI714" s="30">
        <v>0.16587</v>
      </c>
    </row>
    <row r="715" spans="137:139" ht="15">
      <c r="EG715" s="12">
        <v>908</v>
      </c>
      <c r="EH715" s="8">
        <v>11.013215859030838</v>
      </c>
      <c r="EI715" s="30">
        <v>0.16706</v>
      </c>
    </row>
    <row r="716" spans="137:139" ht="15">
      <c r="EG716" s="12">
        <v>909</v>
      </c>
      <c r="EH716" s="8">
        <v>11.001100110011</v>
      </c>
      <c r="EI716" s="30">
        <v>0.16827</v>
      </c>
    </row>
    <row r="717" spans="137:139" ht="15">
      <c r="EG717" s="12">
        <v>910</v>
      </c>
      <c r="EH717" s="8">
        <v>10.989010989010989</v>
      </c>
      <c r="EI717" s="30">
        <v>0.16952</v>
      </c>
    </row>
    <row r="718" spans="137:139" ht="15">
      <c r="EG718" s="12">
        <v>911</v>
      </c>
      <c r="EH718" s="8">
        <v>10.976948408342482</v>
      </c>
      <c r="EI718" s="30">
        <v>0.17079</v>
      </c>
    </row>
    <row r="719" spans="137:139" ht="15">
      <c r="EG719" s="12">
        <v>912</v>
      </c>
      <c r="EH719" s="8">
        <v>10.964912280701753</v>
      </c>
      <c r="EI719" s="30">
        <v>0.17209</v>
      </c>
    </row>
    <row r="720" spans="137:139" ht="15">
      <c r="EG720" s="12">
        <v>913</v>
      </c>
      <c r="EH720" s="8">
        <v>10.95290251916758</v>
      </c>
      <c r="EI720" s="30">
        <v>0.17341</v>
      </c>
    </row>
    <row r="721" spans="137:139" ht="15">
      <c r="EG721" s="12">
        <v>914</v>
      </c>
      <c r="EH721" s="8">
        <v>10.940919037199125</v>
      </c>
      <c r="EI721" s="30">
        <v>0.17475</v>
      </c>
    </row>
    <row r="722" spans="137:139" ht="15">
      <c r="EG722" s="12">
        <v>915</v>
      </c>
      <c r="EH722" s="8">
        <v>10.92896174863388</v>
      </c>
      <c r="EI722" s="30">
        <v>0.17612</v>
      </c>
    </row>
    <row r="723" spans="137:139" ht="15">
      <c r="EG723" s="12">
        <v>916</v>
      </c>
      <c r="EH723" s="8">
        <v>10.91703056768559</v>
      </c>
      <c r="EI723" s="30">
        <v>0.1775</v>
      </c>
    </row>
    <row r="724" spans="137:139" ht="15">
      <c r="EG724" s="12">
        <v>917</v>
      </c>
      <c r="EH724" s="8">
        <v>10.905125408942203</v>
      </c>
      <c r="EI724" s="30">
        <v>0.1789</v>
      </c>
    </row>
    <row r="725" spans="137:139" ht="15">
      <c r="EG725" s="12">
        <v>918</v>
      </c>
      <c r="EH725" s="8">
        <v>10.893246187363836</v>
      </c>
      <c r="EI725" s="30">
        <v>0.18032</v>
      </c>
    </row>
    <row r="726" spans="137:139" ht="15">
      <c r="EG726" s="12">
        <v>919</v>
      </c>
      <c r="EH726" s="8">
        <v>10.881392818280741</v>
      </c>
      <c r="EI726" s="30">
        <v>0.18175</v>
      </c>
    </row>
    <row r="727" spans="137:139" ht="15">
      <c r="EG727" s="12">
        <v>920</v>
      </c>
      <c r="EH727" s="8">
        <v>10.869565217391305</v>
      </c>
      <c r="EI727" s="30">
        <v>0.18319</v>
      </c>
    </row>
    <row r="728" spans="137:139" ht="15">
      <c r="EG728" s="12">
        <v>921</v>
      </c>
      <c r="EH728" s="8">
        <v>10.857763300760045</v>
      </c>
      <c r="EI728" s="30">
        <v>0.18465</v>
      </c>
    </row>
    <row r="729" spans="137:139" ht="15">
      <c r="EG729" s="12">
        <v>922</v>
      </c>
      <c r="EH729" s="8">
        <v>10.84598698481562</v>
      </c>
      <c r="EI729" s="30">
        <v>0.18612</v>
      </c>
    </row>
    <row r="730" spans="137:139" ht="15">
      <c r="EG730" s="12">
        <v>923</v>
      </c>
      <c r="EH730" s="8">
        <v>10.834236186348862</v>
      </c>
      <c r="EI730" s="30">
        <v>0.18759</v>
      </c>
    </row>
    <row r="731" spans="137:139" ht="15">
      <c r="EG731" s="12">
        <v>924</v>
      </c>
      <c r="EH731" s="8">
        <v>10.822510822510823</v>
      </c>
      <c r="EI731" s="30">
        <v>0.18907</v>
      </c>
    </row>
    <row r="732" spans="137:139" ht="15">
      <c r="EG732" s="12">
        <v>925</v>
      </c>
      <c r="EH732" s="8">
        <v>10.81081081081081</v>
      </c>
      <c r="EI732" s="30">
        <v>0.19056</v>
      </c>
    </row>
    <row r="733" spans="137:139" ht="15">
      <c r="EG733" s="12">
        <v>926</v>
      </c>
      <c r="EH733" s="8">
        <v>10.799136069114471</v>
      </c>
      <c r="EI733" s="30">
        <v>0.19206</v>
      </c>
    </row>
    <row r="734" spans="137:139" ht="15">
      <c r="EG734" s="12">
        <v>927</v>
      </c>
      <c r="EH734" s="8">
        <v>10.787486515641854</v>
      </c>
      <c r="EI734" s="30">
        <v>0.19356</v>
      </c>
    </row>
    <row r="735" spans="137:139" ht="15">
      <c r="EG735" s="12">
        <v>928</v>
      </c>
      <c r="EH735" s="8">
        <v>10.775862068965518</v>
      </c>
      <c r="EI735" s="30">
        <v>0.19506</v>
      </c>
    </row>
    <row r="736" spans="137:139" ht="15">
      <c r="EG736" s="12">
        <v>929</v>
      </c>
      <c r="EH736" s="8">
        <v>10.76426264800861</v>
      </c>
      <c r="EI736" s="30">
        <v>0.19656</v>
      </c>
    </row>
    <row r="737" spans="137:139" ht="15">
      <c r="EG737" s="12">
        <v>930</v>
      </c>
      <c r="EH737" s="8">
        <v>10.75268817204301</v>
      </c>
      <c r="EI737" s="30">
        <v>0.19807</v>
      </c>
    </row>
    <row r="738" spans="137:139" ht="15">
      <c r="EG738" s="12">
        <v>931</v>
      </c>
      <c r="EH738" s="8">
        <v>10.741138560687432</v>
      </c>
      <c r="EI738" s="30">
        <v>0.19958</v>
      </c>
    </row>
    <row r="739" spans="137:139" ht="15">
      <c r="EG739" s="12">
        <v>932</v>
      </c>
      <c r="EH739" s="8">
        <v>10.729613733905579</v>
      </c>
      <c r="EI739" s="30">
        <v>0.20108</v>
      </c>
    </row>
    <row r="740" spans="137:139" ht="15">
      <c r="EG740" s="12">
        <v>933</v>
      </c>
      <c r="EH740" s="8">
        <v>10.718113612004288</v>
      </c>
      <c r="EI740" s="30">
        <v>0.20258</v>
      </c>
    </row>
    <row r="741" spans="137:139" ht="15">
      <c r="EG741" s="12">
        <v>934</v>
      </c>
      <c r="EH741" s="8">
        <v>10.706638115631693</v>
      </c>
      <c r="EI741" s="30">
        <v>0.20408</v>
      </c>
    </row>
    <row r="742" spans="137:139" ht="15">
      <c r="EG742" s="12">
        <v>935</v>
      </c>
      <c r="EH742" s="8">
        <v>10.695187165775401</v>
      </c>
      <c r="EI742" s="30">
        <v>0.20557</v>
      </c>
    </row>
    <row r="743" spans="137:139" ht="15">
      <c r="EG743" s="12">
        <v>936</v>
      </c>
      <c r="EH743" s="8">
        <v>10.683760683760685</v>
      </c>
      <c r="EI743" s="30">
        <v>0.20706</v>
      </c>
    </row>
    <row r="744" spans="137:139" ht="15">
      <c r="EG744" s="12">
        <v>937</v>
      </c>
      <c r="EH744" s="8">
        <v>10.672358591248667</v>
      </c>
      <c r="EI744" s="30">
        <v>0.20855</v>
      </c>
    </row>
    <row r="745" spans="137:139" ht="15">
      <c r="EG745" s="12">
        <v>938</v>
      </c>
      <c r="EH745" s="8">
        <v>10.660980810234541</v>
      </c>
      <c r="EI745" s="30">
        <v>0.21003</v>
      </c>
    </row>
    <row r="746" spans="137:139" ht="15">
      <c r="EG746" s="12">
        <v>939</v>
      </c>
      <c r="EH746" s="8">
        <v>10.649627263045794</v>
      </c>
      <c r="EI746" s="30">
        <v>0.2115</v>
      </c>
    </row>
    <row r="747" spans="137:139" ht="15">
      <c r="EG747" s="12">
        <v>940</v>
      </c>
      <c r="EH747" s="8">
        <v>10.638297872340425</v>
      </c>
      <c r="EI747" s="30">
        <v>0.21296</v>
      </c>
    </row>
    <row r="748" spans="137:139" ht="15">
      <c r="EG748" s="12">
        <v>941</v>
      </c>
      <c r="EH748" s="8">
        <v>10.626992561105206</v>
      </c>
      <c r="EI748" s="30">
        <v>0.21442</v>
      </c>
    </row>
    <row r="749" spans="137:139" ht="15">
      <c r="EG749" s="12">
        <v>942</v>
      </c>
      <c r="EH749" s="8">
        <v>10.615711252653927</v>
      </c>
      <c r="EI749" s="30">
        <v>0.21587</v>
      </c>
    </row>
    <row r="750" spans="137:139" ht="15">
      <c r="EG750" s="12">
        <v>943</v>
      </c>
      <c r="EH750" s="8">
        <v>10.604453870625663</v>
      </c>
      <c r="EI750" s="30">
        <v>0.2173</v>
      </c>
    </row>
    <row r="751" spans="137:139" ht="15">
      <c r="EG751" s="12">
        <v>944</v>
      </c>
      <c r="EH751" s="8">
        <v>10.59322033898305</v>
      </c>
      <c r="EI751" s="30">
        <v>0.21873</v>
      </c>
    </row>
    <row r="752" spans="137:139" ht="15">
      <c r="EG752" s="12">
        <v>945</v>
      </c>
      <c r="EH752" s="8">
        <v>10.582010582010582</v>
      </c>
      <c r="EI752" s="30">
        <v>0.22015</v>
      </c>
    </row>
    <row r="753" spans="137:139" ht="15">
      <c r="EG753" s="12">
        <v>946</v>
      </c>
      <c r="EH753" s="8">
        <v>10.570824524312897</v>
      </c>
      <c r="EI753" s="30">
        <v>0.22156</v>
      </c>
    </row>
    <row r="754" spans="137:139" ht="15">
      <c r="EG754" s="12">
        <v>947</v>
      </c>
      <c r="EH754" s="8">
        <v>10.559662090813093</v>
      </c>
      <c r="EI754" s="30">
        <v>0.22296</v>
      </c>
    </row>
    <row r="755" spans="137:139" ht="15">
      <c r="EG755" s="12">
        <v>948</v>
      </c>
      <c r="EH755" s="8">
        <v>10.548523206751055</v>
      </c>
      <c r="EI755" s="30">
        <v>0.22434</v>
      </c>
    </row>
    <row r="756" spans="137:139" ht="15">
      <c r="EG756" s="12">
        <v>949</v>
      </c>
      <c r="EH756" s="8">
        <v>10.53740779768177</v>
      </c>
      <c r="EI756" s="30">
        <v>0.22572</v>
      </c>
    </row>
    <row r="757" spans="137:139" ht="15">
      <c r="EG757" s="12">
        <v>950</v>
      </c>
      <c r="EH757" s="8">
        <v>10.526315789473683</v>
      </c>
      <c r="EI757" s="30">
        <v>0.22708</v>
      </c>
    </row>
    <row r="758" spans="137:139" ht="15">
      <c r="EG758" s="12">
        <v>951</v>
      </c>
      <c r="EH758" s="8">
        <v>10.515247108307046</v>
      </c>
      <c r="EI758" s="30">
        <v>0.22844</v>
      </c>
    </row>
    <row r="759" spans="137:139" ht="15">
      <c r="EG759" s="12">
        <v>952</v>
      </c>
      <c r="EH759" s="8">
        <v>10.504201680672269</v>
      </c>
      <c r="EI759" s="30">
        <v>0.22979</v>
      </c>
    </row>
    <row r="760" spans="137:139" ht="15">
      <c r="EG760" s="12">
        <v>953</v>
      </c>
      <c r="EH760" s="8">
        <v>10.493179433368311</v>
      </c>
      <c r="EI760" s="30">
        <v>0.23112</v>
      </c>
    </row>
    <row r="761" spans="137:139" ht="15">
      <c r="EG761" s="12">
        <v>954</v>
      </c>
      <c r="EH761" s="8">
        <v>10.482180293501049</v>
      </c>
      <c r="EI761" s="30">
        <v>0.23245</v>
      </c>
    </row>
    <row r="762" spans="137:139" ht="15">
      <c r="EG762" s="12">
        <v>955</v>
      </c>
      <c r="EH762" s="8">
        <v>10.471204188481677</v>
      </c>
      <c r="EI762" s="30">
        <v>0.23377</v>
      </c>
    </row>
    <row r="763" spans="137:139" ht="15">
      <c r="EG763" s="12">
        <v>956</v>
      </c>
      <c r="EH763" s="8">
        <v>10.460251046025103</v>
      </c>
      <c r="EI763" s="30">
        <v>0.23509</v>
      </c>
    </row>
    <row r="764" spans="137:139" ht="15">
      <c r="EG764" s="12">
        <v>957</v>
      </c>
      <c r="EH764" s="8">
        <v>10.449320794148381</v>
      </c>
      <c r="EI764" s="30">
        <v>0.2364</v>
      </c>
    </row>
    <row r="765" spans="137:139" ht="15">
      <c r="EG765" s="12">
        <v>958</v>
      </c>
      <c r="EH765" s="8">
        <v>10.4384133611691</v>
      </c>
      <c r="EI765" s="30">
        <v>0.23771</v>
      </c>
    </row>
    <row r="766" spans="137:139" ht="15">
      <c r="EG766" s="12">
        <v>959</v>
      </c>
      <c r="EH766" s="8">
        <v>10.427528675703858</v>
      </c>
      <c r="EI766" s="30">
        <v>0.23902</v>
      </c>
    </row>
    <row r="767" spans="137:139" ht="15">
      <c r="EG767" s="12">
        <v>960</v>
      </c>
      <c r="EH767" s="8">
        <v>10.416666666666666</v>
      </c>
      <c r="EI767" s="30">
        <v>0.24033</v>
      </c>
    </row>
    <row r="768" spans="137:139" ht="15">
      <c r="EG768" s="12">
        <v>961</v>
      </c>
      <c r="EH768" s="8">
        <v>10.405827263267431</v>
      </c>
      <c r="EI768" s="30">
        <v>0.24165</v>
      </c>
    </row>
    <row r="769" spans="137:139" ht="15">
      <c r="EG769" s="12">
        <v>962</v>
      </c>
      <c r="EH769" s="8">
        <v>10.395010395010395</v>
      </c>
      <c r="EI769" s="30">
        <v>0.24297</v>
      </c>
    </row>
    <row r="770" spans="137:139" ht="15">
      <c r="EG770" s="12">
        <v>963</v>
      </c>
      <c r="EH770" s="8">
        <v>10.384215991692628</v>
      </c>
      <c r="EI770" s="30">
        <v>0.24431</v>
      </c>
    </row>
    <row r="771" spans="137:139" ht="15">
      <c r="EG771" s="12">
        <v>964</v>
      </c>
      <c r="EH771" s="8">
        <v>10.37344398340249</v>
      </c>
      <c r="EI771" s="30">
        <v>0.24566</v>
      </c>
    </row>
    <row r="772" spans="137:139" ht="15">
      <c r="EG772" s="12">
        <v>965</v>
      </c>
      <c r="EH772" s="8">
        <v>10.362694300518134</v>
      </c>
      <c r="EI772" s="30">
        <v>0.24703</v>
      </c>
    </row>
    <row r="773" spans="137:139" ht="15">
      <c r="EG773" s="12">
        <v>966</v>
      </c>
      <c r="EH773" s="8">
        <v>10.351966873706004</v>
      </c>
      <c r="EI773" s="30">
        <v>0.24842</v>
      </c>
    </row>
    <row r="774" spans="137:139" ht="15">
      <c r="EG774" s="12">
        <v>967</v>
      </c>
      <c r="EH774" s="8">
        <v>10.34126163391934</v>
      </c>
      <c r="EI774" s="30">
        <v>0.24985</v>
      </c>
    </row>
    <row r="775" spans="137:139" ht="15">
      <c r="EG775" s="12">
        <v>968</v>
      </c>
      <c r="EH775" s="8">
        <v>10.330578512396695</v>
      </c>
      <c r="EI775" s="30">
        <v>0.25131</v>
      </c>
    </row>
    <row r="776" spans="137:139" ht="15">
      <c r="EG776" s="12">
        <v>969</v>
      </c>
      <c r="EH776" s="8">
        <v>10.319917440660474</v>
      </c>
      <c r="EI776" s="30">
        <v>0.25281</v>
      </c>
    </row>
    <row r="777" spans="137:139" ht="15">
      <c r="EG777" s="12">
        <v>970</v>
      </c>
      <c r="EH777" s="8">
        <v>10.309278350515465</v>
      </c>
      <c r="EI777" s="30">
        <v>0.25436</v>
      </c>
    </row>
    <row r="778" spans="137:139" ht="15">
      <c r="EG778" s="12">
        <v>971</v>
      </c>
      <c r="EH778" s="8">
        <v>10.298661174047373</v>
      </c>
      <c r="EI778" s="30">
        <v>0.25597</v>
      </c>
    </row>
    <row r="779" spans="137:139" ht="15">
      <c r="EG779" s="12">
        <v>972</v>
      </c>
      <c r="EH779" s="8">
        <v>10.2880658436214</v>
      </c>
      <c r="EI779" s="30">
        <v>0.25765</v>
      </c>
    </row>
    <row r="780" spans="137:139" ht="15">
      <c r="EG780" s="12">
        <v>973</v>
      </c>
      <c r="EH780" s="8">
        <v>10.277492291880781</v>
      </c>
      <c r="EI780" s="30">
        <v>0.2594</v>
      </c>
    </row>
    <row r="781" spans="137:139" ht="15">
      <c r="EG781" s="12">
        <v>974</v>
      </c>
      <c r="EH781" s="8">
        <v>10.26694045174538</v>
      </c>
      <c r="EI781" s="30">
        <v>0.26124</v>
      </c>
    </row>
    <row r="782" spans="137:139" ht="15">
      <c r="EG782" s="12">
        <v>975</v>
      </c>
      <c r="EH782" s="8">
        <v>10.256410256410257</v>
      </c>
      <c r="EI782" s="30">
        <v>0.26318</v>
      </c>
    </row>
    <row r="783" spans="137:139" ht="15">
      <c r="EG783" s="12">
        <v>976</v>
      </c>
      <c r="EH783" s="8">
        <v>10.245901639344263</v>
      </c>
      <c r="EI783" s="30">
        <v>0.26522</v>
      </c>
    </row>
    <row r="784" spans="137:139" ht="15">
      <c r="EG784" s="12">
        <v>977</v>
      </c>
      <c r="EH784" s="8">
        <v>10.235414534288639</v>
      </c>
      <c r="EI784" s="30">
        <v>0.26738</v>
      </c>
    </row>
    <row r="785" spans="137:139" ht="15">
      <c r="EG785" s="12">
        <v>978</v>
      </c>
      <c r="EH785" s="8">
        <v>10.224948875255624</v>
      </c>
      <c r="EI785" s="30">
        <v>0.26968</v>
      </c>
    </row>
    <row r="786" spans="137:139" ht="15">
      <c r="EG786" s="12">
        <v>979</v>
      </c>
      <c r="EH786" s="8">
        <v>10.21450459652707</v>
      </c>
      <c r="EI786" s="30">
        <v>0.27212</v>
      </c>
    </row>
    <row r="787" spans="137:139" ht="15">
      <c r="EG787" s="12">
        <v>980</v>
      </c>
      <c r="EH787" s="8">
        <v>10.204081632653063</v>
      </c>
      <c r="EI787" s="30">
        <v>0.27473</v>
      </c>
    </row>
    <row r="788" spans="137:139" ht="15">
      <c r="EG788" s="12">
        <v>981</v>
      </c>
      <c r="EH788" s="8">
        <v>10.193679918450561</v>
      </c>
      <c r="EI788" s="30">
        <v>0.27752</v>
      </c>
    </row>
    <row r="789" spans="137:139" ht="15">
      <c r="EG789" s="12">
        <v>982</v>
      </c>
      <c r="EH789" s="8">
        <v>10.183299389002036</v>
      </c>
      <c r="EI789" s="30">
        <v>0.2805</v>
      </c>
    </row>
    <row r="790" spans="137:139" ht="15">
      <c r="EG790" s="12">
        <v>983</v>
      </c>
      <c r="EH790" s="8">
        <v>10.17293997965412</v>
      </c>
      <c r="EI790" s="30">
        <v>0.28369</v>
      </c>
    </row>
    <row r="791" spans="137:139" ht="15">
      <c r="EG791" s="12">
        <v>984</v>
      </c>
      <c r="EH791" s="8">
        <v>10.162601626016261</v>
      </c>
      <c r="EI791" s="30">
        <v>0.28712</v>
      </c>
    </row>
    <row r="792" spans="137:139" ht="15">
      <c r="EG792" s="12">
        <v>985</v>
      </c>
      <c r="EH792" s="8">
        <v>10.152284263959391</v>
      </c>
      <c r="EI792" s="30">
        <v>0.29079</v>
      </c>
    </row>
    <row r="793" spans="137:139" ht="15">
      <c r="EG793" s="12">
        <v>986</v>
      </c>
      <c r="EH793" s="8">
        <v>10.141987829614605</v>
      </c>
      <c r="EI793" s="30">
        <v>0.29473</v>
      </c>
    </row>
    <row r="794" spans="137:139" ht="15">
      <c r="EG794" s="12">
        <v>987</v>
      </c>
      <c r="EH794" s="8">
        <v>10.131712259371835</v>
      </c>
      <c r="EI794" s="30">
        <v>0.29896</v>
      </c>
    </row>
    <row r="795" spans="137:139" ht="15">
      <c r="EG795" s="12">
        <v>988</v>
      </c>
      <c r="EH795" s="8">
        <v>10.121457489878543</v>
      </c>
      <c r="EI795" s="30">
        <v>0.3035</v>
      </c>
    </row>
    <row r="796" spans="137:139" ht="15">
      <c r="EG796" s="12">
        <v>989</v>
      </c>
      <c r="EH796" s="8">
        <v>10.111223458038424</v>
      </c>
      <c r="EI796" s="30">
        <v>0.30837</v>
      </c>
    </row>
    <row r="797" spans="137:139" ht="15">
      <c r="EG797" s="12">
        <v>990</v>
      </c>
      <c r="EH797" s="8">
        <v>10.1010101010101</v>
      </c>
      <c r="EI797" s="30">
        <v>0.31359</v>
      </c>
    </row>
    <row r="798" spans="137:139" ht="15">
      <c r="EG798" s="12">
        <v>991</v>
      </c>
      <c r="EH798" s="8">
        <v>10.090817356205854</v>
      </c>
      <c r="EI798" s="30">
        <v>0.31919</v>
      </c>
    </row>
    <row r="799" spans="137:139" ht="15">
      <c r="EG799" s="12">
        <v>992</v>
      </c>
      <c r="EH799" s="8">
        <v>10.080645161290322</v>
      </c>
      <c r="EI799" s="30">
        <v>0.32519</v>
      </c>
    </row>
    <row r="800" spans="137:139" ht="15">
      <c r="EG800" s="12">
        <v>993</v>
      </c>
      <c r="EH800" s="8">
        <v>10.070493454179255</v>
      </c>
      <c r="EI800" s="30">
        <v>0.3316</v>
      </c>
    </row>
    <row r="801" spans="137:139" ht="15">
      <c r="EG801" s="12">
        <v>994</v>
      </c>
      <c r="EH801" s="8">
        <v>10.06036217303823</v>
      </c>
      <c r="EI801" s="30">
        <v>0.33846</v>
      </c>
    </row>
    <row r="802" spans="137:139" ht="15">
      <c r="EG802" s="12">
        <v>995</v>
      </c>
      <c r="EH802" s="8">
        <v>10.050251256281408</v>
      </c>
      <c r="EI802" s="30">
        <v>0.34578</v>
      </c>
    </row>
    <row r="803" spans="137:139" ht="15">
      <c r="EG803" s="12">
        <v>996</v>
      </c>
      <c r="EH803" s="8">
        <v>10.04016064257028</v>
      </c>
      <c r="EI803" s="30">
        <v>0.35359</v>
      </c>
    </row>
    <row r="804" spans="137:139" ht="15">
      <c r="EG804" s="12">
        <v>997</v>
      </c>
      <c r="EH804" s="8">
        <v>10.030090270812437</v>
      </c>
      <c r="EI804" s="30">
        <v>0.36191</v>
      </c>
    </row>
    <row r="805" spans="137:139" ht="15">
      <c r="EG805" s="12">
        <v>998</v>
      </c>
      <c r="EH805" s="8">
        <v>10.020040080160319</v>
      </c>
      <c r="EI805" s="30">
        <v>0.37077</v>
      </c>
    </row>
    <row r="806" spans="137:139" ht="15">
      <c r="EG806" s="12">
        <v>999</v>
      </c>
      <c r="EH806" s="8">
        <v>10.01001001001001</v>
      </c>
      <c r="EI806" s="30">
        <v>0.38018</v>
      </c>
    </row>
    <row r="807" spans="137:139" ht="15">
      <c r="EG807" s="12">
        <v>1000</v>
      </c>
      <c r="EH807" s="8">
        <v>10</v>
      </c>
      <c r="EI807" s="30">
        <v>0.39016</v>
      </c>
    </row>
    <row r="808" spans="137:139" ht="15">
      <c r="EG808" s="12">
        <v>1001</v>
      </c>
      <c r="EH808" s="8">
        <v>9.99000999000999</v>
      </c>
      <c r="EI808" s="30">
        <v>0.40074</v>
      </c>
    </row>
    <row r="809" spans="137:139" ht="15">
      <c r="EG809" s="12">
        <v>1002</v>
      </c>
      <c r="EH809" s="8">
        <v>9.98003992015968</v>
      </c>
      <c r="EI809" s="30">
        <v>0.41194</v>
      </c>
    </row>
    <row r="810" spans="137:139" ht="15">
      <c r="EG810" s="12">
        <v>1003</v>
      </c>
      <c r="EH810" s="8">
        <v>9.970089730807576</v>
      </c>
      <c r="EI810" s="30">
        <v>0.42377</v>
      </c>
    </row>
    <row r="811" spans="137:139" ht="15">
      <c r="EG811" s="12">
        <v>1004</v>
      </c>
      <c r="EH811" s="8">
        <v>9.9601593625498</v>
      </c>
      <c r="EI811" s="30">
        <v>0.43625</v>
      </c>
    </row>
    <row r="812" spans="137:139" ht="15">
      <c r="EG812" s="12">
        <v>1005</v>
      </c>
      <c r="EH812" s="8">
        <v>9.950248756218905</v>
      </c>
      <c r="EI812" s="30">
        <v>0.4494</v>
      </c>
    </row>
    <row r="813" spans="137:139" ht="15">
      <c r="EG813" s="12">
        <v>1006</v>
      </c>
      <c r="EH813" s="8">
        <v>9.940357852882702</v>
      </c>
      <c r="EI813" s="30">
        <v>0.46324</v>
      </c>
    </row>
    <row r="814" spans="137:139" ht="15">
      <c r="EG814" s="12">
        <v>1007</v>
      </c>
      <c r="EH814" s="8">
        <v>9.930486593843098</v>
      </c>
      <c r="EI814" s="30">
        <v>0.47777</v>
      </c>
    </row>
    <row r="815" spans="137:139" ht="15">
      <c r="EG815" s="12">
        <v>1008</v>
      </c>
      <c r="EH815" s="8">
        <v>9.920634920634921</v>
      </c>
      <c r="EI815" s="30">
        <v>0.493</v>
      </c>
    </row>
    <row r="816" spans="137:139" ht="15">
      <c r="EG816" s="12">
        <v>1009</v>
      </c>
      <c r="EH816" s="8">
        <v>9.910802775024777</v>
      </c>
      <c r="EI816" s="30">
        <v>0.50896</v>
      </c>
    </row>
    <row r="817" spans="137:139" ht="15">
      <c r="EG817" s="12">
        <v>1010</v>
      </c>
      <c r="EH817" s="8">
        <v>9.900990099009901</v>
      </c>
      <c r="EI817" s="30">
        <v>0.52565</v>
      </c>
    </row>
    <row r="818" spans="137:139" ht="15">
      <c r="EG818" s="12">
        <v>1011</v>
      </c>
      <c r="EH818" s="8">
        <v>9.891196834817013</v>
      </c>
      <c r="EI818" s="30">
        <v>0.54306</v>
      </c>
    </row>
    <row r="819" spans="137:139" ht="15">
      <c r="EG819" s="12">
        <v>1012</v>
      </c>
      <c r="EH819" s="8">
        <v>9.881422924901186</v>
      </c>
      <c r="EI819" s="30">
        <v>0.56122</v>
      </c>
    </row>
    <row r="820" spans="137:139" ht="15">
      <c r="EG820" s="12">
        <v>1013</v>
      </c>
      <c r="EH820" s="8">
        <v>9.871668311944719</v>
      </c>
      <c r="EI820" s="30">
        <v>0.58012</v>
      </c>
    </row>
    <row r="821" spans="137:139" ht="15">
      <c r="EG821" s="12">
        <v>1014</v>
      </c>
      <c r="EH821" s="8">
        <v>9.861932938856016</v>
      </c>
      <c r="EI821" s="30">
        <v>0.59975</v>
      </c>
    </row>
    <row r="822" spans="137:139" ht="15">
      <c r="EG822" s="12">
        <v>1015</v>
      </c>
      <c r="EH822" s="8">
        <v>9.852216748768472</v>
      </c>
      <c r="EI822" s="30">
        <v>0.62013</v>
      </c>
    </row>
    <row r="823" spans="137:139" ht="15">
      <c r="EG823" s="12">
        <v>1016</v>
      </c>
      <c r="EH823" s="8">
        <v>9.84251968503937</v>
      </c>
      <c r="EI823" s="30">
        <v>0.64124</v>
      </c>
    </row>
    <row r="824" spans="137:139" ht="15">
      <c r="EG824" s="12">
        <v>1017</v>
      </c>
      <c r="EH824" s="8">
        <v>9.832841691248772</v>
      </c>
      <c r="EI824" s="30">
        <v>0.66308</v>
      </c>
    </row>
    <row r="825" spans="137:139" ht="15">
      <c r="EG825" s="12">
        <v>1018</v>
      </c>
      <c r="EH825" s="8">
        <v>9.823182711198427</v>
      </c>
      <c r="EI825" s="30">
        <v>0.68564</v>
      </c>
    </row>
    <row r="826" spans="137:139" ht="15">
      <c r="EG826" s="12">
        <v>1019</v>
      </c>
      <c r="EH826" s="8">
        <v>9.813542688910696</v>
      </c>
      <c r="EI826" s="30">
        <v>0.70891</v>
      </c>
    </row>
    <row r="827" spans="137:139" ht="15">
      <c r="EG827" s="12">
        <v>1020</v>
      </c>
      <c r="EH827" s="8">
        <v>9.803921568627452</v>
      </c>
      <c r="EI827" s="30">
        <v>0.73286</v>
      </c>
    </row>
    <row r="828" spans="137:139" ht="15">
      <c r="EG828" s="12">
        <v>1021</v>
      </c>
      <c r="EH828" s="8">
        <v>9.79431929480901</v>
      </c>
      <c r="EI828" s="30">
        <v>0.7575</v>
      </c>
    </row>
    <row r="829" spans="137:139" ht="15">
      <c r="EG829" s="12">
        <v>1022</v>
      </c>
      <c r="EH829" s="8">
        <v>9.784735812133071</v>
      </c>
      <c r="EI829" s="30">
        <v>0.7828</v>
      </c>
    </row>
    <row r="830" spans="137:139" ht="15">
      <c r="EG830" s="12">
        <v>1023</v>
      </c>
      <c r="EH830" s="8">
        <v>9.775171065493646</v>
      </c>
      <c r="EI830" s="30">
        <v>0.80872</v>
      </c>
    </row>
    <row r="831" spans="137:139" ht="15">
      <c r="EG831" s="12">
        <v>1024</v>
      </c>
      <c r="EH831" s="8">
        <v>9.765625</v>
      </c>
      <c r="EI831" s="30">
        <v>0.83527</v>
      </c>
    </row>
    <row r="832" spans="137:139" ht="15">
      <c r="EG832" s="12">
        <v>1025</v>
      </c>
      <c r="EH832" s="8">
        <v>9.75609756097561</v>
      </c>
      <c r="EI832" s="30">
        <v>0.86239</v>
      </c>
    </row>
    <row r="833" spans="137:139" ht="15">
      <c r="EG833" s="12">
        <v>1026</v>
      </c>
      <c r="EH833" s="8">
        <v>9.746588693957115</v>
      </c>
      <c r="EI833" s="30">
        <v>0.89008</v>
      </c>
    </row>
    <row r="834" spans="137:139" ht="15">
      <c r="EG834" s="12">
        <v>1027</v>
      </c>
      <c r="EH834" s="8">
        <v>9.737098344693282</v>
      </c>
      <c r="EI834" s="30">
        <v>0.91828</v>
      </c>
    </row>
    <row r="835" spans="137:139" ht="15">
      <c r="EG835" s="12">
        <v>1028</v>
      </c>
      <c r="EH835" s="8">
        <v>9.72762645914397</v>
      </c>
      <c r="EI835" s="30">
        <v>0.94697</v>
      </c>
    </row>
    <row r="836" spans="137:139" ht="15">
      <c r="EG836" s="12">
        <v>1029</v>
      </c>
      <c r="EH836" s="8">
        <v>9.718172983479105</v>
      </c>
      <c r="EI836" s="30">
        <v>0.97613</v>
      </c>
    </row>
    <row r="837" spans="137:139" ht="15">
      <c r="EG837" s="12">
        <v>1030</v>
      </c>
      <c r="EH837" s="8">
        <v>9.70873786407767</v>
      </c>
      <c r="EI837" s="30">
        <v>1.0057</v>
      </c>
    </row>
    <row r="838" spans="137:139" ht="15">
      <c r="EG838" s="12">
        <v>1031</v>
      </c>
      <c r="EH838" s="8">
        <v>9.699321047526674</v>
      </c>
      <c r="EI838" s="30">
        <v>1.0356</v>
      </c>
    </row>
    <row r="839" spans="137:139" ht="15">
      <c r="EG839" s="12">
        <v>1032</v>
      </c>
      <c r="EH839" s="8">
        <v>9.689922480620154</v>
      </c>
      <c r="EI839" s="30">
        <v>1.0659</v>
      </c>
    </row>
    <row r="840" spans="137:139" ht="15">
      <c r="EG840" s="12">
        <v>1033</v>
      </c>
      <c r="EH840" s="8">
        <v>9.68054211035818</v>
      </c>
      <c r="EI840" s="30">
        <v>1.0964</v>
      </c>
    </row>
    <row r="841" spans="137:139" ht="15">
      <c r="EG841" s="12">
        <v>1034</v>
      </c>
      <c r="EH841" s="8">
        <v>9.671179883945841</v>
      </c>
      <c r="EI841" s="30">
        <v>1.1272</v>
      </c>
    </row>
    <row r="842" spans="137:139" ht="15">
      <c r="EG842" s="12">
        <v>1035</v>
      </c>
      <c r="EH842" s="8">
        <v>9.66183574879227</v>
      </c>
      <c r="EI842" s="30">
        <v>1.1581</v>
      </c>
    </row>
    <row r="843" spans="137:139" ht="15">
      <c r="EG843" s="12">
        <v>1036</v>
      </c>
      <c r="EH843" s="8">
        <v>9.652509652509652</v>
      </c>
      <c r="EI843" s="30">
        <v>1.1892</v>
      </c>
    </row>
    <row r="844" spans="137:139" ht="15">
      <c r="EG844" s="12">
        <v>1037</v>
      </c>
      <c r="EH844" s="8">
        <v>9.643201542912248</v>
      </c>
      <c r="EI844" s="30">
        <v>1.2204</v>
      </c>
    </row>
    <row r="845" spans="137:139" ht="15">
      <c r="EG845" s="12">
        <v>1038</v>
      </c>
      <c r="EH845" s="8">
        <v>9.633911368015415</v>
      </c>
      <c r="EI845" s="30">
        <v>1.2516</v>
      </c>
    </row>
    <row r="846" spans="137:139" ht="15">
      <c r="EG846" s="12">
        <v>1039</v>
      </c>
      <c r="EH846" s="8">
        <v>9.624639076034649</v>
      </c>
      <c r="EI846" s="30">
        <v>1.2827</v>
      </c>
    </row>
    <row r="847" spans="137:139" ht="15">
      <c r="EG847" s="12">
        <v>1040</v>
      </c>
      <c r="EH847" s="8">
        <v>9.615384615384617</v>
      </c>
      <c r="EI847" s="30">
        <v>1.3138</v>
      </c>
    </row>
    <row r="848" spans="137:139" ht="15">
      <c r="EG848" s="12">
        <v>1041</v>
      </c>
      <c r="EH848" s="8">
        <v>9.606147934678194</v>
      </c>
      <c r="EI848" s="30">
        <v>1.3447</v>
      </c>
    </row>
    <row r="849" spans="137:139" ht="15">
      <c r="EG849" s="12">
        <v>1042</v>
      </c>
      <c r="EH849" s="8">
        <v>9.596928982725528</v>
      </c>
      <c r="EI849" s="30">
        <v>1.3754</v>
      </c>
    </row>
    <row r="850" spans="137:139" ht="15">
      <c r="EG850" s="12">
        <v>1043</v>
      </c>
      <c r="EH850" s="8">
        <v>9.587727708533077</v>
      </c>
      <c r="EI850" s="30">
        <v>1.4059</v>
      </c>
    </row>
    <row r="851" spans="137:139" ht="15">
      <c r="EG851" s="12">
        <v>1044</v>
      </c>
      <c r="EH851" s="8">
        <v>9.578544061302681</v>
      </c>
      <c r="EI851" s="30">
        <v>1.436</v>
      </c>
    </row>
    <row r="852" spans="137:139" ht="15">
      <c r="EG852" s="12">
        <v>1045</v>
      </c>
      <c r="EH852" s="8">
        <v>9.569377990430622</v>
      </c>
      <c r="EI852" s="30">
        <v>1.4658</v>
      </c>
    </row>
    <row r="853" spans="137:139" ht="15">
      <c r="EG853" s="12">
        <v>1046</v>
      </c>
      <c r="EH853" s="8">
        <v>9.560229445506693</v>
      </c>
      <c r="EI853" s="30">
        <v>1.4951</v>
      </c>
    </row>
    <row r="854" spans="137:139" ht="15">
      <c r="EG854" s="12">
        <v>1047</v>
      </c>
      <c r="EH854" s="8">
        <v>9.551098376313275</v>
      </c>
      <c r="EI854" s="30">
        <v>1.5239</v>
      </c>
    </row>
    <row r="855" spans="137:139" ht="15">
      <c r="EG855" s="12">
        <v>1048</v>
      </c>
      <c r="EH855" s="8">
        <v>9.541984732824426</v>
      </c>
      <c r="EI855" s="30">
        <v>1.5522</v>
      </c>
    </row>
    <row r="856" spans="137:139" ht="15">
      <c r="EG856" s="12">
        <v>1049</v>
      </c>
      <c r="EH856" s="8">
        <v>9.532888465204957</v>
      </c>
      <c r="EI856" s="30">
        <v>1.58</v>
      </c>
    </row>
    <row r="857" spans="137:139" ht="15">
      <c r="EG857" s="12">
        <v>1050</v>
      </c>
      <c r="EH857" s="8">
        <v>9.523809523809524</v>
      </c>
      <c r="EI857" s="30">
        <v>1.6071</v>
      </c>
    </row>
    <row r="858" spans="137:139" ht="15">
      <c r="EG858" s="12">
        <v>1051</v>
      </c>
      <c r="EH858" s="8">
        <v>9.514747859181732</v>
      </c>
      <c r="EI858" s="30">
        <v>1.6335</v>
      </c>
    </row>
    <row r="859" spans="137:139" ht="15">
      <c r="EG859" s="12">
        <v>1052</v>
      </c>
      <c r="EH859" s="8">
        <v>9.505703422053232</v>
      </c>
      <c r="EI859" s="30">
        <v>1.6593</v>
      </c>
    </row>
    <row r="860" spans="137:139" ht="15">
      <c r="EG860" s="12">
        <v>1053</v>
      </c>
      <c r="EH860" s="8">
        <v>9.49667616334283</v>
      </c>
      <c r="EI860" s="30">
        <v>1.6844</v>
      </c>
    </row>
    <row r="861" spans="137:139" ht="15">
      <c r="EG861" s="12">
        <v>1054</v>
      </c>
      <c r="EH861" s="8">
        <v>9.487666034155598</v>
      </c>
      <c r="EI861" s="30">
        <v>1.7087</v>
      </c>
    </row>
    <row r="862" spans="137:139" ht="15">
      <c r="EG862" s="12">
        <v>1055</v>
      </c>
      <c r="EH862" s="8">
        <v>9.47867298578199</v>
      </c>
      <c r="EI862" s="30">
        <v>1.7324</v>
      </c>
    </row>
    <row r="863" spans="137:139" ht="15">
      <c r="EG863" s="12">
        <v>1056</v>
      </c>
      <c r="EH863" s="8">
        <v>9.46969696969697</v>
      </c>
      <c r="EI863" s="30">
        <v>1.7553</v>
      </c>
    </row>
    <row r="864" spans="137:139" ht="15">
      <c r="EG864" s="12">
        <v>1057</v>
      </c>
      <c r="EH864" s="8">
        <v>9.460737937559129</v>
      </c>
      <c r="EI864" s="30">
        <v>1.7776</v>
      </c>
    </row>
    <row r="865" spans="137:139" ht="15">
      <c r="EG865" s="12">
        <v>1058</v>
      </c>
      <c r="EH865" s="8">
        <v>9.45179584120983</v>
      </c>
      <c r="EI865" s="30">
        <v>1.7992</v>
      </c>
    </row>
    <row r="866" spans="137:139" ht="15">
      <c r="EG866" s="12">
        <v>1059</v>
      </c>
      <c r="EH866" s="8">
        <v>9.442870632672333</v>
      </c>
      <c r="EI866" s="30">
        <v>1.8202</v>
      </c>
    </row>
    <row r="867" spans="137:139" ht="15">
      <c r="EG867" s="12">
        <v>1060</v>
      </c>
      <c r="EH867" s="8">
        <v>9.433962264150944</v>
      </c>
      <c r="EI867" s="30">
        <v>1.8406</v>
      </c>
    </row>
    <row r="868" spans="137:139" ht="15">
      <c r="EG868" s="12">
        <v>1061</v>
      </c>
      <c r="EH868" s="8">
        <v>9.42507068803016</v>
      </c>
      <c r="EI868" s="30">
        <v>1.8606</v>
      </c>
    </row>
    <row r="869" spans="137:139" ht="15">
      <c r="EG869" s="12">
        <v>1062</v>
      </c>
      <c r="EH869" s="8">
        <v>9.416195856873822</v>
      </c>
      <c r="EI869" s="30">
        <v>1.8802</v>
      </c>
    </row>
    <row r="870" spans="137:139" ht="15">
      <c r="EG870" s="12">
        <v>1063</v>
      </c>
      <c r="EH870" s="8">
        <v>9.407337723424272</v>
      </c>
      <c r="EI870" s="30">
        <v>1.8994</v>
      </c>
    </row>
    <row r="871" spans="137:139" ht="15">
      <c r="EG871" s="12">
        <v>1064</v>
      </c>
      <c r="EH871" s="8">
        <v>9.398496240601503</v>
      </c>
      <c r="EI871" s="30">
        <v>1.9185</v>
      </c>
    </row>
    <row r="872" spans="137:139" ht="15">
      <c r="EG872" s="12">
        <v>1065</v>
      </c>
      <c r="EH872" s="8">
        <v>9.389671361502348</v>
      </c>
      <c r="EI872" s="30">
        <v>1.9374</v>
      </c>
    </row>
    <row r="873" spans="137:139" ht="15">
      <c r="EG873" s="12">
        <v>1066</v>
      </c>
      <c r="EH873" s="8">
        <v>9.380863039399625</v>
      </c>
      <c r="EI873" s="30">
        <v>1.9564</v>
      </c>
    </row>
    <row r="874" spans="137:139" ht="15">
      <c r="EG874" s="12">
        <v>1067</v>
      </c>
      <c r="EH874" s="8">
        <v>9.372071227741332</v>
      </c>
      <c r="EI874" s="30">
        <v>1.9755</v>
      </c>
    </row>
    <row r="875" spans="137:139" ht="15">
      <c r="EG875" s="12">
        <v>1068</v>
      </c>
      <c r="EH875" s="8">
        <v>9.363295880149813</v>
      </c>
      <c r="EI875" s="30">
        <v>1.9948</v>
      </c>
    </row>
    <row r="876" spans="137:139" ht="15">
      <c r="EG876" s="12">
        <v>1069</v>
      </c>
      <c r="EH876" s="8">
        <v>9.354536950420954</v>
      </c>
      <c r="EI876" s="30">
        <v>2.0146</v>
      </c>
    </row>
    <row r="877" spans="137:139" ht="15">
      <c r="EG877" s="12">
        <v>1070</v>
      </c>
      <c r="EH877" s="8">
        <v>9.345794392523365</v>
      </c>
      <c r="EI877" s="30">
        <v>2.0347</v>
      </c>
    </row>
    <row r="878" spans="137:139" ht="15">
      <c r="EG878" s="12">
        <v>1071</v>
      </c>
      <c r="EH878" s="8">
        <v>9.337068160597573</v>
      </c>
      <c r="EI878" s="30">
        <v>2.0555</v>
      </c>
    </row>
    <row r="879" spans="137:139" ht="15">
      <c r="EG879" s="12">
        <v>1072</v>
      </c>
      <c r="EH879" s="8">
        <v>9.328358208955224</v>
      </c>
      <c r="EI879" s="30">
        <v>2.0768</v>
      </c>
    </row>
    <row r="880" spans="137:139" ht="15">
      <c r="EG880" s="12">
        <v>1073</v>
      </c>
      <c r="EH880" s="8">
        <v>9.319664492078285</v>
      </c>
      <c r="EI880" s="30">
        <v>2.0989</v>
      </c>
    </row>
    <row r="881" spans="137:139" ht="15">
      <c r="EG881" s="12">
        <v>1074</v>
      </c>
      <c r="EH881" s="8">
        <v>9.31098696461825</v>
      </c>
      <c r="EI881" s="30">
        <v>2.1217</v>
      </c>
    </row>
    <row r="882" spans="137:139" ht="15">
      <c r="EG882" s="12">
        <v>1075</v>
      </c>
      <c r="EH882" s="8">
        <v>9.30232558139535</v>
      </c>
      <c r="EI882" s="30">
        <v>2.1451</v>
      </c>
    </row>
    <row r="883" spans="137:139" ht="15">
      <c r="EG883" s="12">
        <v>1076</v>
      </c>
      <c r="EH883" s="8">
        <v>9.293680297397769</v>
      </c>
      <c r="EI883" s="30">
        <v>2.1693</v>
      </c>
    </row>
    <row r="884" spans="137:139" ht="15">
      <c r="EG884" s="12">
        <v>1077</v>
      </c>
      <c r="EH884" s="8">
        <v>9.285051067780874</v>
      </c>
      <c r="EI884" s="30">
        <v>2.1941</v>
      </c>
    </row>
    <row r="885" spans="137:139" ht="15">
      <c r="EG885" s="12">
        <v>1078</v>
      </c>
      <c r="EH885" s="8">
        <v>9.27643784786642</v>
      </c>
      <c r="EI885" s="30">
        <v>2.2195</v>
      </c>
    </row>
    <row r="886" spans="137:139" ht="15">
      <c r="EG886" s="12">
        <v>1079</v>
      </c>
      <c r="EH886" s="8">
        <v>9.267840593141798</v>
      </c>
      <c r="EI886" s="30">
        <v>2.2453</v>
      </c>
    </row>
    <row r="887" spans="137:139" ht="15">
      <c r="EG887" s="12">
        <v>1080</v>
      </c>
      <c r="EH887" s="8">
        <v>9.25925925925926</v>
      </c>
      <c r="EI887" s="30">
        <v>2.2715</v>
      </c>
    </row>
    <row r="888" spans="137:139" ht="15">
      <c r="EG888" s="12">
        <v>1081</v>
      </c>
      <c r="EH888" s="8">
        <v>9.250693802035153</v>
      </c>
      <c r="EI888" s="30">
        <v>2.2978</v>
      </c>
    </row>
    <row r="889" spans="137:139" ht="15">
      <c r="EG889" s="12">
        <v>1082</v>
      </c>
      <c r="EH889" s="8">
        <v>9.242144177449168</v>
      </c>
      <c r="EI889" s="30">
        <v>2.3241</v>
      </c>
    </row>
    <row r="890" spans="137:139" ht="15">
      <c r="EG890" s="12">
        <v>1083</v>
      </c>
      <c r="EH890" s="8">
        <v>9.233610341643582</v>
      </c>
      <c r="EI890" s="30">
        <v>2.3501</v>
      </c>
    </row>
    <row r="891" spans="137:139" ht="15">
      <c r="EG891" s="12">
        <v>1084</v>
      </c>
      <c r="EH891" s="8">
        <v>9.22509225092251</v>
      </c>
      <c r="EI891" s="30">
        <v>2.3757</v>
      </c>
    </row>
    <row r="892" spans="137:139" ht="15">
      <c r="EG892" s="12">
        <v>1085</v>
      </c>
      <c r="EH892" s="8">
        <v>9.216589861751151</v>
      </c>
      <c r="EI892" s="30">
        <v>2.4006</v>
      </c>
    </row>
    <row r="893" spans="137:139" ht="15">
      <c r="EG893" s="12">
        <v>1086</v>
      </c>
      <c r="EH893" s="8">
        <v>9.208103130755065</v>
      </c>
      <c r="EI893" s="30">
        <v>2.4246</v>
      </c>
    </row>
    <row r="894" spans="137:139" ht="15">
      <c r="EG894" s="12">
        <v>1087</v>
      </c>
      <c r="EH894" s="8">
        <v>9.19963201471941</v>
      </c>
      <c r="EI894" s="30">
        <v>2.4475</v>
      </c>
    </row>
    <row r="895" spans="137:139" ht="15">
      <c r="EG895" s="12">
        <v>1088</v>
      </c>
      <c r="EH895" s="8">
        <v>9.191176470588236</v>
      </c>
      <c r="EI895" s="30">
        <v>2.4689</v>
      </c>
    </row>
    <row r="896" spans="137:139" ht="15">
      <c r="EG896" s="12">
        <v>1089</v>
      </c>
      <c r="EH896" s="8">
        <v>9.182736455463727</v>
      </c>
      <c r="EI896" s="30">
        <v>2.4887</v>
      </c>
    </row>
    <row r="897" spans="137:139" ht="15">
      <c r="EG897" s="12">
        <v>1090</v>
      </c>
      <c r="EH897" s="8">
        <v>9.174311926605505</v>
      </c>
      <c r="EI897" s="30">
        <v>2.5066</v>
      </c>
    </row>
    <row r="898" spans="137:139" ht="15">
      <c r="EG898" s="12">
        <v>1091</v>
      </c>
      <c r="EH898" s="8">
        <v>9.165902841429881</v>
      </c>
      <c r="EI898" s="30">
        <v>2.5224</v>
      </c>
    </row>
    <row r="899" spans="137:139" ht="15">
      <c r="EG899" s="12">
        <v>1092</v>
      </c>
      <c r="EH899" s="8">
        <v>9.157509157509157</v>
      </c>
      <c r="EI899" s="30">
        <v>2.536</v>
      </c>
    </row>
    <row r="900" spans="137:139" ht="15">
      <c r="EG900" s="12">
        <v>1093</v>
      </c>
      <c r="EH900" s="8">
        <v>9.149130832570906</v>
      </c>
      <c r="EI900" s="30">
        <v>2.5472</v>
      </c>
    </row>
    <row r="901" spans="137:139" ht="15">
      <c r="EG901" s="12">
        <v>1094</v>
      </c>
      <c r="EH901" s="8">
        <v>9.140767824497258</v>
      </c>
      <c r="EI901" s="30">
        <v>2.5557</v>
      </c>
    </row>
    <row r="902" spans="137:139" ht="15">
      <c r="EG902" s="12">
        <v>1095</v>
      </c>
      <c r="EH902" s="8">
        <v>9.132420091324201</v>
      </c>
      <c r="EI902" s="30">
        <v>2.5615</v>
      </c>
    </row>
    <row r="903" spans="137:139" ht="15">
      <c r="EG903" s="12">
        <v>1096</v>
      </c>
      <c r="EH903" s="8">
        <v>9.124087591240876</v>
      </c>
      <c r="EI903" s="30">
        <v>2.5646</v>
      </c>
    </row>
    <row r="904" spans="137:139" ht="15">
      <c r="EG904" s="12">
        <v>1097</v>
      </c>
      <c r="EH904" s="8">
        <v>9.115770282588878</v>
      </c>
      <c r="EI904" s="30">
        <v>2.5647</v>
      </c>
    </row>
    <row r="905" spans="137:139" ht="15">
      <c r="EG905" s="12">
        <v>1098</v>
      </c>
      <c r="EH905" s="8">
        <v>9.107468123861567</v>
      </c>
      <c r="EI905" s="30">
        <v>2.5619</v>
      </c>
    </row>
    <row r="906" spans="137:139" ht="15">
      <c r="EG906" s="12">
        <v>1099</v>
      </c>
      <c r="EH906" s="8">
        <v>9.099181073703367</v>
      </c>
      <c r="EI906" s="30">
        <v>2.5561</v>
      </c>
    </row>
    <row r="907" spans="137:139" ht="15">
      <c r="EG907" s="12">
        <v>1100</v>
      </c>
      <c r="EH907" s="8">
        <v>9.090909090909092</v>
      </c>
      <c r="EI907" s="30">
        <v>2.5475</v>
      </c>
    </row>
    <row r="908" spans="137:139" ht="15">
      <c r="EG908" s="12">
        <v>1101</v>
      </c>
      <c r="EH908" s="8">
        <v>9.08265213442325</v>
      </c>
      <c r="EI908" s="30">
        <v>2.5359</v>
      </c>
    </row>
    <row r="909" spans="137:139" ht="15">
      <c r="EG909" s="12">
        <v>1102</v>
      </c>
      <c r="EH909" s="8">
        <v>9.074410163339383</v>
      </c>
      <c r="EI909" s="30">
        <v>2.5216</v>
      </c>
    </row>
    <row r="910" spans="137:139" ht="15">
      <c r="EG910" s="12">
        <v>1103</v>
      </c>
      <c r="EH910" s="8">
        <v>9.066183136899365</v>
      </c>
      <c r="EI910" s="30">
        <v>2.5046</v>
      </c>
    </row>
    <row r="911" spans="137:139" ht="15">
      <c r="EG911" s="12">
        <v>1104</v>
      </c>
      <c r="EH911" s="8">
        <v>9.057971014492754</v>
      </c>
      <c r="EI911" s="30">
        <v>2.4849</v>
      </c>
    </row>
    <row r="912" spans="137:139" ht="15">
      <c r="EG912" s="12">
        <v>1105</v>
      </c>
      <c r="EH912" s="8">
        <v>9.049773755656108</v>
      </c>
      <c r="EI912" s="30">
        <v>2.4629</v>
      </c>
    </row>
    <row r="913" spans="137:139" ht="15">
      <c r="EG913" s="12">
        <v>1106</v>
      </c>
      <c r="EH913" s="8">
        <v>9.041591320072332</v>
      </c>
      <c r="EI913" s="30">
        <v>2.4385</v>
      </c>
    </row>
    <row r="914" spans="137:139" ht="15">
      <c r="EG914" s="12">
        <v>1107</v>
      </c>
      <c r="EH914" s="8">
        <v>9.033423667570009</v>
      </c>
      <c r="EI914" s="30">
        <v>2.412</v>
      </c>
    </row>
    <row r="915" spans="137:139" ht="15">
      <c r="EG915" s="12">
        <v>1108</v>
      </c>
      <c r="EH915" s="8">
        <v>9.025270758122744</v>
      </c>
      <c r="EI915" s="30">
        <v>2.3836</v>
      </c>
    </row>
    <row r="916" spans="137:139" ht="15">
      <c r="EG916" s="12">
        <v>1109</v>
      </c>
      <c r="EH916" s="8">
        <v>9.017132551848512</v>
      </c>
      <c r="EI916" s="30">
        <v>2.3535</v>
      </c>
    </row>
    <row r="917" spans="137:139" ht="15">
      <c r="EG917" s="12">
        <v>1110</v>
      </c>
      <c r="EH917" s="8">
        <v>9.00900900900901</v>
      </c>
      <c r="EI917" s="30">
        <v>2.3218</v>
      </c>
    </row>
    <row r="918" spans="137:139" ht="15">
      <c r="EG918" s="12">
        <v>1111</v>
      </c>
      <c r="EH918" s="8">
        <v>9.000900090009</v>
      </c>
      <c r="EI918" s="30">
        <v>2.2888</v>
      </c>
    </row>
    <row r="919" spans="137:139" ht="15">
      <c r="EG919" s="12">
        <v>1112</v>
      </c>
      <c r="EH919" s="8">
        <v>8.992805755395684</v>
      </c>
      <c r="EI919" s="30">
        <v>2.2547</v>
      </c>
    </row>
    <row r="920" spans="137:139" ht="15">
      <c r="EG920" s="12">
        <v>1113</v>
      </c>
      <c r="EH920" s="8">
        <v>8.984725965858042</v>
      </c>
      <c r="EI920" s="30">
        <v>2.2197</v>
      </c>
    </row>
    <row r="921" spans="137:139" ht="15">
      <c r="EG921" s="12">
        <v>1114</v>
      </c>
      <c r="EH921" s="8">
        <v>8.976660682226212</v>
      </c>
      <c r="EI921" s="30">
        <v>2.184</v>
      </c>
    </row>
    <row r="922" spans="137:139" ht="15">
      <c r="EG922" s="12">
        <v>1115</v>
      </c>
      <c r="EH922" s="8">
        <v>8.968609865470851</v>
      </c>
      <c r="EI922" s="30">
        <v>2.1477</v>
      </c>
    </row>
    <row r="923" spans="137:139" ht="15">
      <c r="EG923" s="12">
        <v>1116</v>
      </c>
      <c r="EH923" s="8">
        <v>8.960573476702509</v>
      </c>
      <c r="EI923" s="30">
        <v>2.1112</v>
      </c>
    </row>
    <row r="924" spans="137:139" ht="15">
      <c r="EG924" s="12">
        <v>1117</v>
      </c>
      <c r="EH924" s="8">
        <v>8.952551477170994</v>
      </c>
      <c r="EI924" s="30">
        <v>2.0744</v>
      </c>
    </row>
    <row r="925" spans="137:139" ht="15">
      <c r="EG925" s="12">
        <v>1118</v>
      </c>
      <c r="EH925" s="8">
        <v>8.94454382826476</v>
      </c>
      <c r="EI925" s="30">
        <v>2.0377</v>
      </c>
    </row>
    <row r="926" spans="137:139" ht="15">
      <c r="EG926" s="12">
        <v>1119</v>
      </c>
      <c r="EH926" s="8">
        <v>8.936550491510276</v>
      </c>
      <c r="EI926" s="30">
        <v>2.0011</v>
      </c>
    </row>
    <row r="927" spans="137:139" ht="15">
      <c r="EG927" s="12">
        <v>1120</v>
      </c>
      <c r="EH927" s="8">
        <v>8.928571428571429</v>
      </c>
      <c r="EI927" s="30">
        <v>1.9648</v>
      </c>
    </row>
    <row r="928" spans="137:139" ht="15">
      <c r="EG928" s="12">
        <v>1121</v>
      </c>
      <c r="EH928" s="8">
        <v>8.920606601248885</v>
      </c>
      <c r="EI928" s="30">
        <v>1.9289</v>
      </c>
    </row>
    <row r="929" spans="137:139" ht="15">
      <c r="EG929" s="12">
        <v>1122</v>
      </c>
      <c r="EH929" s="8">
        <v>8.9126559714795</v>
      </c>
      <c r="EI929" s="30">
        <v>1.8935</v>
      </c>
    </row>
    <row r="930" spans="137:139" ht="15">
      <c r="EG930" s="12">
        <v>1123</v>
      </c>
      <c r="EH930" s="8">
        <v>8.904719501335707</v>
      </c>
      <c r="EI930" s="30">
        <v>1.8587</v>
      </c>
    </row>
    <row r="931" spans="137:139" ht="15">
      <c r="EG931" s="12">
        <v>1124</v>
      </c>
      <c r="EH931" s="8">
        <v>8.896797153024911</v>
      </c>
      <c r="EI931" s="30">
        <v>1.8245</v>
      </c>
    </row>
    <row r="932" spans="137:139" ht="15">
      <c r="EG932" s="12">
        <v>1125</v>
      </c>
      <c r="EH932" s="8">
        <v>8.88888888888889</v>
      </c>
      <c r="EI932" s="30">
        <v>1.7911</v>
      </c>
    </row>
    <row r="933" spans="137:139" ht="15">
      <c r="EG933" s="12">
        <v>1126</v>
      </c>
      <c r="EH933" s="8">
        <v>8.880994671403197</v>
      </c>
      <c r="EI933" s="30">
        <v>1.7585</v>
      </c>
    </row>
    <row r="934" spans="137:139" ht="15">
      <c r="EG934" s="12">
        <v>1127</v>
      </c>
      <c r="EH934" s="8">
        <v>8.873114463176575</v>
      </c>
      <c r="EI934" s="30">
        <v>1.7266</v>
      </c>
    </row>
    <row r="935" spans="137:139" ht="15">
      <c r="EG935" s="12">
        <v>1128</v>
      </c>
      <c r="EH935" s="8">
        <v>8.865248226950355</v>
      </c>
      <c r="EI935" s="30">
        <v>1.6956</v>
      </c>
    </row>
    <row r="936" spans="137:139" ht="15">
      <c r="EG936" s="12">
        <v>1129</v>
      </c>
      <c r="EH936" s="8">
        <v>8.857395925597874</v>
      </c>
      <c r="EI936" s="30">
        <v>1.6654</v>
      </c>
    </row>
    <row r="937" spans="137:139" ht="15">
      <c r="EG937" s="12">
        <v>1130</v>
      </c>
      <c r="EH937" s="8">
        <v>8.849557522123893</v>
      </c>
      <c r="EI937" s="30">
        <v>1.6361</v>
      </c>
    </row>
    <row r="938" spans="137:139" ht="15">
      <c r="EG938" s="12">
        <v>1131</v>
      </c>
      <c r="EH938" s="8">
        <v>8.841732979664014</v>
      </c>
      <c r="EI938" s="30">
        <v>1.6076</v>
      </c>
    </row>
    <row r="939" spans="137:139" ht="15">
      <c r="EG939" s="12">
        <v>1132</v>
      </c>
      <c r="EH939" s="8">
        <v>8.8339222614841</v>
      </c>
      <c r="EI939" s="30">
        <v>1.58</v>
      </c>
    </row>
    <row r="940" spans="137:139" ht="15">
      <c r="EG940" s="12">
        <v>1133</v>
      </c>
      <c r="EH940" s="8">
        <v>8.8261253309797</v>
      </c>
      <c r="EI940" s="30">
        <v>1.5532</v>
      </c>
    </row>
    <row r="941" spans="137:139" ht="15">
      <c r="EG941" s="12">
        <v>1134</v>
      </c>
      <c r="EH941" s="8">
        <v>8.818342151675484</v>
      </c>
      <c r="EI941" s="30">
        <v>1.5272</v>
      </c>
    </row>
    <row r="942" spans="137:139" ht="15">
      <c r="EG942" s="12">
        <v>1135</v>
      </c>
      <c r="EH942" s="8">
        <v>8.81057268722467</v>
      </c>
      <c r="EI942" s="30">
        <v>1.502</v>
      </c>
    </row>
    <row r="943" spans="137:139" ht="15">
      <c r="EG943" s="12">
        <v>1136</v>
      </c>
      <c r="EH943" s="8">
        <v>8.80281690140845</v>
      </c>
      <c r="EI943" s="30">
        <v>1.4776</v>
      </c>
    </row>
    <row r="944" spans="137:139" ht="15">
      <c r="EG944" s="12">
        <v>1137</v>
      </c>
      <c r="EH944" s="8">
        <v>8.795074758135444</v>
      </c>
      <c r="EI944" s="30">
        <v>1.454</v>
      </c>
    </row>
    <row r="945" spans="137:139" ht="15">
      <c r="EG945" s="12">
        <v>1138</v>
      </c>
      <c r="EH945" s="8">
        <v>8.787346221441124</v>
      </c>
      <c r="EI945" s="30">
        <v>1.431</v>
      </c>
    </row>
    <row r="946" spans="137:139" ht="15">
      <c r="EG946" s="12">
        <v>1139</v>
      </c>
      <c r="EH946" s="8">
        <v>8.779631255487269</v>
      </c>
      <c r="EI946" s="30">
        <v>1.4088</v>
      </c>
    </row>
    <row r="947" spans="137:139" ht="15">
      <c r="EG947" s="12">
        <v>1140</v>
      </c>
      <c r="EH947" s="8">
        <v>8.771929824561404</v>
      </c>
      <c r="EI947" s="30">
        <v>1.3873</v>
      </c>
    </row>
    <row r="948" spans="137:139" ht="15">
      <c r="EG948" s="12">
        <v>1141</v>
      </c>
      <c r="EH948" s="8">
        <v>8.76424189307625</v>
      </c>
      <c r="EI948" s="30">
        <v>1.3665</v>
      </c>
    </row>
    <row r="949" spans="137:139" ht="15">
      <c r="EG949" s="12">
        <v>1142</v>
      </c>
      <c r="EH949" s="8">
        <v>8.756567425569177</v>
      </c>
      <c r="EI949" s="30">
        <v>1.3463</v>
      </c>
    </row>
    <row r="950" spans="137:139" ht="15">
      <c r="EG950" s="12">
        <v>1143</v>
      </c>
      <c r="EH950" s="8">
        <v>8.748906386701663</v>
      </c>
      <c r="EI950" s="30">
        <v>1.3268</v>
      </c>
    </row>
    <row r="951" spans="137:139" ht="15">
      <c r="EG951" s="12">
        <v>1144</v>
      </c>
      <c r="EH951" s="8">
        <v>8.741258741258742</v>
      </c>
      <c r="EI951" s="30">
        <v>1.3079</v>
      </c>
    </row>
    <row r="952" spans="137:139" ht="15">
      <c r="EG952" s="12">
        <v>1145</v>
      </c>
      <c r="EH952" s="8">
        <v>8.733624454148472</v>
      </c>
      <c r="EI952" s="30">
        <v>1.2895</v>
      </c>
    </row>
    <row r="953" spans="137:139" ht="15">
      <c r="EG953" s="12">
        <v>1146</v>
      </c>
      <c r="EH953" s="8">
        <v>8.726003490401396</v>
      </c>
      <c r="EI953" s="30">
        <v>1.2718</v>
      </c>
    </row>
    <row r="954" spans="137:139" ht="15">
      <c r="EG954" s="12">
        <v>1147</v>
      </c>
      <c r="EH954" s="8">
        <v>8.718395815170009</v>
      </c>
      <c r="EI954" s="30">
        <v>1.2545</v>
      </c>
    </row>
    <row r="955" spans="137:139" ht="15">
      <c r="EG955" s="12">
        <v>1148</v>
      </c>
      <c r="EH955" s="8">
        <v>8.710801393728223</v>
      </c>
      <c r="EI955" s="30">
        <v>1.2379</v>
      </c>
    </row>
    <row r="956" spans="137:139" ht="15">
      <c r="EG956" s="12">
        <v>1149</v>
      </c>
      <c r="EH956" s="8">
        <v>8.703220191470844</v>
      </c>
      <c r="EI956" s="30">
        <v>1.2217</v>
      </c>
    </row>
    <row r="957" spans="137:139" ht="15">
      <c r="EG957" s="12">
        <v>1150</v>
      </c>
      <c r="EH957" s="8">
        <v>8.695652173913043</v>
      </c>
      <c r="EI957" s="30">
        <v>1.2061</v>
      </c>
    </row>
    <row r="958" spans="137:139" ht="15">
      <c r="EG958" s="12">
        <v>1151</v>
      </c>
      <c r="EH958" s="8">
        <v>8.688097306689835</v>
      </c>
      <c r="EI958" s="30">
        <v>1.1909</v>
      </c>
    </row>
    <row r="959" spans="137:139" ht="15">
      <c r="EG959" s="12">
        <v>1152</v>
      </c>
      <c r="EH959" s="8">
        <v>8.680555555555555</v>
      </c>
      <c r="EI959" s="30">
        <v>1.1762</v>
      </c>
    </row>
    <row r="960" spans="137:139" ht="15">
      <c r="EG960" s="12">
        <v>1153</v>
      </c>
      <c r="EH960" s="8">
        <v>8.673026886383347</v>
      </c>
      <c r="EI960" s="30">
        <v>1.162</v>
      </c>
    </row>
    <row r="961" spans="137:139" ht="15">
      <c r="EG961" s="12">
        <v>1154</v>
      </c>
      <c r="EH961" s="8">
        <v>8.665511265164644</v>
      </c>
      <c r="EI961" s="30">
        <v>1.1482</v>
      </c>
    </row>
    <row r="962" spans="137:139" ht="15">
      <c r="EG962" s="12">
        <v>1155</v>
      </c>
      <c r="EH962" s="8">
        <v>8.658008658008658</v>
      </c>
      <c r="EI962" s="30">
        <v>1.1349</v>
      </c>
    </row>
    <row r="963" spans="137:139" ht="15">
      <c r="EG963" s="12">
        <v>1156</v>
      </c>
      <c r="EH963" s="8">
        <v>8.650519031141869</v>
      </c>
      <c r="EI963" s="30">
        <v>1.122</v>
      </c>
    </row>
    <row r="964" spans="137:139" ht="15">
      <c r="EG964" s="12">
        <v>1157</v>
      </c>
      <c r="EH964" s="8">
        <v>8.64304235090752</v>
      </c>
      <c r="EI964" s="30">
        <v>1.1095</v>
      </c>
    </row>
    <row r="965" spans="137:139" ht="15">
      <c r="EG965" s="12">
        <v>1158</v>
      </c>
      <c r="EH965" s="8">
        <v>8.635578583765112</v>
      </c>
      <c r="EI965" s="30">
        <v>1.0974</v>
      </c>
    </row>
    <row r="966" spans="137:139" ht="15">
      <c r="EG966" s="12">
        <v>1159</v>
      </c>
      <c r="EH966" s="8">
        <v>8.628127696289905</v>
      </c>
      <c r="EI966" s="30">
        <v>1.0857</v>
      </c>
    </row>
    <row r="967" spans="137:139" ht="15">
      <c r="EG967" s="12">
        <v>1160</v>
      </c>
      <c r="EH967" s="8">
        <v>8.620689655172413</v>
      </c>
      <c r="EI967" s="30">
        <v>1.0744</v>
      </c>
    </row>
    <row r="968" spans="137:139" ht="15">
      <c r="EG968" s="12">
        <v>1161</v>
      </c>
      <c r="EH968" s="8">
        <v>8.613264427217915</v>
      </c>
      <c r="EI968" s="30">
        <v>1.0634</v>
      </c>
    </row>
    <row r="969" spans="137:139" ht="15">
      <c r="EG969" s="12">
        <v>1162</v>
      </c>
      <c r="EH969" s="8">
        <v>8.605851979345955</v>
      </c>
      <c r="EI969" s="30">
        <v>1.0527</v>
      </c>
    </row>
    <row r="970" spans="137:139" ht="15">
      <c r="EG970" s="12">
        <v>1163</v>
      </c>
      <c r="EH970" s="8">
        <v>8.598452278589853</v>
      </c>
      <c r="EI970" s="30">
        <v>1.0424</v>
      </c>
    </row>
    <row r="971" spans="137:139" ht="15">
      <c r="EG971" s="12">
        <v>1164</v>
      </c>
      <c r="EH971" s="8">
        <v>8.59106529209622</v>
      </c>
      <c r="EI971" s="30">
        <v>1.0324</v>
      </c>
    </row>
    <row r="972" spans="137:139" ht="15">
      <c r="EG972" s="12">
        <v>1165</v>
      </c>
      <c r="EH972" s="8">
        <v>8.583690987124463</v>
      </c>
      <c r="EI972" s="30">
        <v>1.0227</v>
      </c>
    </row>
    <row r="973" spans="137:139" ht="15">
      <c r="EG973" s="12">
        <v>1166</v>
      </c>
      <c r="EH973" s="8">
        <v>8.576329331046312</v>
      </c>
      <c r="EI973" s="30">
        <v>1.0133</v>
      </c>
    </row>
    <row r="974" spans="137:139" ht="15">
      <c r="EG974" s="12">
        <v>1167</v>
      </c>
      <c r="EH974" s="8">
        <v>8.56898029134533</v>
      </c>
      <c r="EI974" s="30">
        <v>1.0041</v>
      </c>
    </row>
    <row r="975" spans="137:139" ht="15">
      <c r="EG975" s="12">
        <v>1168</v>
      </c>
      <c r="EH975" s="8">
        <v>8.561643835616438</v>
      </c>
      <c r="EI975" s="30">
        <v>0.99525</v>
      </c>
    </row>
    <row r="976" spans="137:139" ht="15">
      <c r="EG976" s="12">
        <v>1169</v>
      </c>
      <c r="EH976" s="8">
        <v>8.55431993156544</v>
      </c>
      <c r="EI976" s="30">
        <v>0.98663</v>
      </c>
    </row>
    <row r="977" spans="137:139" ht="15">
      <c r="EG977" s="12">
        <v>1170</v>
      </c>
      <c r="EH977" s="8">
        <v>8.547008547008547</v>
      </c>
      <c r="EI977" s="30">
        <v>0.97829</v>
      </c>
    </row>
    <row r="978" spans="137:139" ht="15">
      <c r="EG978" s="12">
        <v>1171</v>
      </c>
      <c r="EH978" s="8">
        <v>8.539709649871904</v>
      </c>
      <c r="EI978" s="30">
        <v>0.97014</v>
      </c>
    </row>
    <row r="979" spans="137:139" ht="15">
      <c r="EG979" s="12">
        <v>1172</v>
      </c>
      <c r="EH979" s="8">
        <v>8.532423208191126</v>
      </c>
      <c r="EI979" s="30">
        <v>0.96222</v>
      </c>
    </row>
    <row r="980" spans="137:139" ht="15">
      <c r="EG980" s="12">
        <v>1173</v>
      </c>
      <c r="EH980" s="8">
        <v>8.525149190110827</v>
      </c>
      <c r="EI980" s="30">
        <v>0.9545</v>
      </c>
    </row>
    <row r="981" spans="137:139" ht="15">
      <c r="EG981" s="12">
        <v>1174</v>
      </c>
      <c r="EH981" s="8">
        <v>8.517887563884157</v>
      </c>
      <c r="EI981" s="30">
        <v>0.94697</v>
      </c>
    </row>
    <row r="982" spans="137:139" ht="15">
      <c r="EG982" s="12">
        <v>1175</v>
      </c>
      <c r="EH982" s="8">
        <v>8.51063829787234</v>
      </c>
      <c r="EI982" s="30">
        <v>0.93962</v>
      </c>
    </row>
    <row r="983" spans="137:139" ht="15">
      <c r="EG983" s="12">
        <v>1176</v>
      </c>
      <c r="EH983" s="8">
        <v>8.503401360544217</v>
      </c>
      <c r="EI983" s="30">
        <v>0.93244</v>
      </c>
    </row>
    <row r="984" spans="137:139" ht="15">
      <c r="EG984" s="12">
        <v>1177</v>
      </c>
      <c r="EH984" s="8">
        <v>8.496176720475786</v>
      </c>
      <c r="EI984" s="30">
        <v>0.92541</v>
      </c>
    </row>
    <row r="985" spans="137:139" ht="15">
      <c r="EG985" s="12">
        <v>1178</v>
      </c>
      <c r="EH985" s="8">
        <v>8.488964346349745</v>
      </c>
      <c r="EI985" s="30">
        <v>0.91856</v>
      </c>
    </row>
    <row r="986" spans="137:139" ht="15">
      <c r="EG986" s="12">
        <v>1179</v>
      </c>
      <c r="EH986" s="8">
        <v>8.481764206955047</v>
      </c>
      <c r="EI986" s="30">
        <v>0.91184</v>
      </c>
    </row>
    <row r="987" spans="137:139" ht="15">
      <c r="EG987" s="12">
        <v>1180</v>
      </c>
      <c r="EH987" s="8">
        <v>8.474576271186441</v>
      </c>
      <c r="EI987" s="30">
        <v>0.90526</v>
      </c>
    </row>
    <row r="988" spans="137:139" ht="15">
      <c r="EG988" s="12">
        <v>1181</v>
      </c>
      <c r="EH988" s="8">
        <v>8.46740050804403</v>
      </c>
      <c r="EI988" s="30">
        <v>0.89878</v>
      </c>
    </row>
    <row r="989" spans="137:139" ht="15">
      <c r="EG989" s="12">
        <v>1182</v>
      </c>
      <c r="EH989" s="8">
        <v>8.460236886632826</v>
      </c>
      <c r="EI989" s="30">
        <v>0.89241</v>
      </c>
    </row>
    <row r="990" spans="137:139" ht="15">
      <c r="EG990" s="12">
        <v>1183</v>
      </c>
      <c r="EH990" s="8">
        <v>8.4530853761623</v>
      </c>
      <c r="EI990" s="30">
        <v>0.88613</v>
      </c>
    </row>
    <row r="991" spans="137:139" ht="15">
      <c r="EG991" s="12">
        <v>1184</v>
      </c>
      <c r="EH991" s="8">
        <v>8.445945945945946</v>
      </c>
      <c r="EI991" s="30">
        <v>0.87994</v>
      </c>
    </row>
    <row r="992" spans="137:139" ht="15">
      <c r="EG992" s="12">
        <v>1185</v>
      </c>
      <c r="EH992" s="8">
        <v>8.438818565400844</v>
      </c>
      <c r="EI992" s="30">
        <v>0.87383</v>
      </c>
    </row>
    <row r="993" spans="137:139" ht="15">
      <c r="EG993" s="12">
        <v>1186</v>
      </c>
      <c r="EH993" s="8">
        <v>8.431703204047217</v>
      </c>
      <c r="EI993" s="30">
        <v>0.86779</v>
      </c>
    </row>
    <row r="994" spans="137:139" ht="15">
      <c r="EG994" s="12">
        <v>1187</v>
      </c>
      <c r="EH994" s="8">
        <v>8.424599831508003</v>
      </c>
      <c r="EI994" s="30">
        <v>0.86178</v>
      </c>
    </row>
    <row r="995" spans="137:139" ht="15">
      <c r="EG995" s="12">
        <v>1188</v>
      </c>
      <c r="EH995" s="8">
        <v>8.417508417508417</v>
      </c>
      <c r="EI995" s="30">
        <v>0.85583</v>
      </c>
    </row>
    <row r="996" spans="137:139" ht="15">
      <c r="EG996" s="12">
        <v>1189</v>
      </c>
      <c r="EH996" s="8">
        <v>8.410428931875526</v>
      </c>
      <c r="EI996" s="30">
        <v>0.84998</v>
      </c>
    </row>
    <row r="997" spans="137:139" ht="15">
      <c r="EG997" s="12">
        <v>1190</v>
      </c>
      <c r="EH997" s="8">
        <v>8.403361344537815</v>
      </c>
      <c r="EI997" s="30">
        <v>0.84409</v>
      </c>
    </row>
    <row r="998" spans="137:139" ht="15">
      <c r="EG998" s="12">
        <v>1191</v>
      </c>
      <c r="EH998" s="8">
        <v>8.39630562552477</v>
      </c>
      <c r="EI998" s="30">
        <v>0.83824</v>
      </c>
    </row>
    <row r="999" spans="137:139" ht="15">
      <c r="EG999" s="12">
        <v>1192</v>
      </c>
      <c r="EH999" s="8">
        <v>8.389261744966444</v>
      </c>
      <c r="EI999" s="30">
        <v>0.83244</v>
      </c>
    </row>
    <row r="1000" spans="137:139" ht="15">
      <c r="EG1000" s="12">
        <v>1193</v>
      </c>
      <c r="EH1000" s="8">
        <v>8.382229673093043</v>
      </c>
      <c r="EI1000" s="30">
        <v>0.82665</v>
      </c>
    </row>
    <row r="1001" spans="137:139" ht="15">
      <c r="EG1001" s="12">
        <v>1194</v>
      </c>
      <c r="EH1001" s="8">
        <v>8.375209380234505</v>
      </c>
      <c r="EI1001" s="30">
        <v>0.82084</v>
      </c>
    </row>
    <row r="1002" spans="137:139" ht="15">
      <c r="EG1002" s="12">
        <v>1195</v>
      </c>
      <c r="EH1002" s="8">
        <v>8.368200836820083</v>
      </c>
      <c r="EI1002" s="30">
        <v>0.81501</v>
      </c>
    </row>
    <row r="1003" spans="137:139" ht="15">
      <c r="EG1003" s="12">
        <v>1196</v>
      </c>
      <c r="EH1003" s="8">
        <v>8.361204013377927</v>
      </c>
      <c r="EI1003" s="30">
        <v>0.80919</v>
      </c>
    </row>
    <row r="1004" spans="137:139" ht="15">
      <c r="EG1004" s="12">
        <v>1197</v>
      </c>
      <c r="EH1004" s="8">
        <v>8.35421888053467</v>
      </c>
      <c r="EI1004" s="30">
        <v>0.80334</v>
      </c>
    </row>
    <row r="1005" spans="137:139" ht="15">
      <c r="EG1005" s="12">
        <v>1198</v>
      </c>
      <c r="EH1005" s="8">
        <v>8.347245409015025</v>
      </c>
      <c r="EI1005" s="30">
        <v>0.79741</v>
      </c>
    </row>
    <row r="1006" spans="137:139" ht="15">
      <c r="EG1006" s="12">
        <v>1199</v>
      </c>
      <c r="EH1006" s="8">
        <v>8.340283569641368</v>
      </c>
      <c r="EI1006" s="30">
        <v>0.79151</v>
      </c>
    </row>
    <row r="1007" spans="137:139" ht="15">
      <c r="EG1007" s="12">
        <v>1200</v>
      </c>
      <c r="EH1007" s="8">
        <v>8.333333333333334</v>
      </c>
      <c r="EI1007" s="30">
        <v>0.78557</v>
      </c>
    </row>
    <row r="1008" spans="137:139" ht="15">
      <c r="EG1008" s="12">
        <v>1201</v>
      </c>
      <c r="EH1008" s="8">
        <v>8.32639467110741</v>
      </c>
      <c r="EI1008" s="30">
        <v>0.77957</v>
      </c>
    </row>
    <row r="1009" spans="137:139" ht="15">
      <c r="EG1009" s="12">
        <v>1202</v>
      </c>
      <c r="EH1009" s="8">
        <v>8.319467554076539</v>
      </c>
      <c r="EI1009" s="30">
        <v>0.7735</v>
      </c>
    </row>
    <row r="1010" spans="137:139" ht="15">
      <c r="EG1010" s="12">
        <v>1203</v>
      </c>
      <c r="EH1010" s="8">
        <v>8.31255195344971</v>
      </c>
      <c r="EI1010" s="30">
        <v>0.76738</v>
      </c>
    </row>
    <row r="1011" spans="137:139" ht="15">
      <c r="EG1011" s="12">
        <v>1204</v>
      </c>
      <c r="EH1011" s="8">
        <v>8.305647840531561</v>
      </c>
      <c r="EI1011" s="30">
        <v>0.76116</v>
      </c>
    </row>
    <row r="1012" spans="137:139" ht="15">
      <c r="EG1012" s="12">
        <v>1205</v>
      </c>
      <c r="EH1012" s="8">
        <v>8.29875518672199</v>
      </c>
      <c r="EI1012" s="30">
        <v>0.75488</v>
      </c>
    </row>
    <row r="1013" spans="137:139" ht="15">
      <c r="EG1013" s="12">
        <v>1206</v>
      </c>
      <c r="EH1013" s="8">
        <v>8.291873963515755</v>
      </c>
      <c r="EI1013" s="30">
        <v>0.74859</v>
      </c>
    </row>
    <row r="1014" spans="137:139" ht="15">
      <c r="EG1014" s="12">
        <v>1207</v>
      </c>
      <c r="EH1014" s="8">
        <v>8.285004142502071</v>
      </c>
      <c r="EI1014" s="30">
        <v>0.74215</v>
      </c>
    </row>
    <row r="1015" spans="137:139" ht="15">
      <c r="EG1015" s="12">
        <v>1208</v>
      </c>
      <c r="EH1015" s="8">
        <v>8.278145695364238</v>
      </c>
      <c r="EI1015" s="30">
        <v>0.73562</v>
      </c>
    </row>
    <row r="1016" spans="137:139" ht="15">
      <c r="EG1016" s="12">
        <v>1209</v>
      </c>
      <c r="EH1016" s="8">
        <v>8.271298593879239</v>
      </c>
      <c r="EI1016" s="30">
        <v>0.72901</v>
      </c>
    </row>
    <row r="1017" spans="137:139" ht="15">
      <c r="EG1017" s="12">
        <v>1210</v>
      </c>
      <c r="EH1017" s="8">
        <v>8.264462809917354</v>
      </c>
      <c r="EI1017" s="30">
        <v>0.72232</v>
      </c>
    </row>
    <row r="1018" spans="137:139" ht="15">
      <c r="EG1018" s="12">
        <v>1211</v>
      </c>
      <c r="EH1018" s="8">
        <v>8.257638315441783</v>
      </c>
      <c r="EI1018" s="30">
        <v>0.71553</v>
      </c>
    </row>
    <row r="1019" spans="137:139" ht="15">
      <c r="EG1019" s="12">
        <v>1212</v>
      </c>
      <c r="EH1019" s="8">
        <v>8.250825082508252</v>
      </c>
      <c r="EI1019" s="30">
        <v>0.70861</v>
      </c>
    </row>
    <row r="1020" spans="137:139" ht="15">
      <c r="EG1020" s="12">
        <v>1213</v>
      </c>
      <c r="EH1020" s="8">
        <v>8.244023083264633</v>
      </c>
      <c r="EI1020" s="30">
        <v>0.70156</v>
      </c>
    </row>
    <row r="1021" spans="137:139" ht="15">
      <c r="EG1021" s="12">
        <v>1214</v>
      </c>
      <c r="EH1021" s="8">
        <v>8.237232289950576</v>
      </c>
      <c r="EI1021" s="30">
        <v>0.69443</v>
      </c>
    </row>
    <row r="1022" spans="137:139" ht="15">
      <c r="EG1022" s="12">
        <v>1215</v>
      </c>
      <c r="EH1022" s="8">
        <v>8.23045267489712</v>
      </c>
      <c r="EI1022" s="30">
        <v>0.68717</v>
      </c>
    </row>
    <row r="1023" spans="137:139" ht="15">
      <c r="EG1023" s="12">
        <v>1216</v>
      </c>
      <c r="EH1023" s="8">
        <v>8.223684210526315</v>
      </c>
      <c r="EI1023" s="30">
        <v>0.67977</v>
      </c>
    </row>
    <row r="1024" spans="137:139" ht="15">
      <c r="EG1024" s="12">
        <v>1217</v>
      </c>
      <c r="EH1024" s="8">
        <v>8.216926869350862</v>
      </c>
      <c r="EI1024" s="30">
        <v>0.67225</v>
      </c>
    </row>
    <row r="1025" spans="137:139" ht="15">
      <c r="EG1025" s="12">
        <v>1218</v>
      </c>
      <c r="EH1025" s="8">
        <v>8.210180623973727</v>
      </c>
      <c r="EI1025" s="30">
        <v>0.66457</v>
      </c>
    </row>
    <row r="1026" spans="137:139" ht="15">
      <c r="EG1026" s="12">
        <v>1219</v>
      </c>
      <c r="EH1026" s="8">
        <v>8.203445447087777</v>
      </c>
      <c r="EI1026" s="30">
        <v>0.65674</v>
      </c>
    </row>
    <row r="1027" spans="137:139" ht="15">
      <c r="EG1027" s="12">
        <v>1220</v>
      </c>
      <c r="EH1027" s="8">
        <v>8.19672131147541</v>
      </c>
      <c r="EI1027" s="30">
        <v>0.64883</v>
      </c>
    </row>
    <row r="1028" spans="137:139" ht="15">
      <c r="EG1028" s="12">
        <v>1221</v>
      </c>
      <c r="EH1028" s="8">
        <v>8.190008190008191</v>
      </c>
      <c r="EI1028" s="30">
        <v>0.64076</v>
      </c>
    </row>
    <row r="1029" spans="137:139" ht="15">
      <c r="EG1029" s="12">
        <v>1222</v>
      </c>
      <c r="EH1029" s="8">
        <v>8.183306055646481</v>
      </c>
      <c r="EI1029" s="30">
        <v>0.6325</v>
      </c>
    </row>
    <row r="1030" spans="137:139" ht="15">
      <c r="EG1030" s="12">
        <v>1223</v>
      </c>
      <c r="EH1030" s="8">
        <v>8.176614881439084</v>
      </c>
      <c r="EI1030" s="30">
        <v>0.62411</v>
      </c>
    </row>
    <row r="1031" spans="137:139" ht="15">
      <c r="EG1031" s="12">
        <v>1224</v>
      </c>
      <c r="EH1031" s="8">
        <v>8.169934640522875</v>
      </c>
      <c r="EI1031" s="30">
        <v>0.61558</v>
      </c>
    </row>
    <row r="1032" spans="137:139" ht="15">
      <c r="EG1032" s="12">
        <v>1225</v>
      </c>
      <c r="EH1032" s="8">
        <v>8.16326530612245</v>
      </c>
      <c r="EI1032" s="30">
        <v>0.60687</v>
      </c>
    </row>
    <row r="1033" spans="137:139" ht="15">
      <c r="EG1033" s="12">
        <v>1226</v>
      </c>
      <c r="EH1033" s="8">
        <v>8.156606851549755</v>
      </c>
      <c r="EI1033" s="30">
        <v>0.59803</v>
      </c>
    </row>
    <row r="1034" spans="137:139" ht="15">
      <c r="EG1034" s="12">
        <v>1227</v>
      </c>
      <c r="EH1034" s="8">
        <v>8.149959250203748</v>
      </c>
      <c r="EI1034" s="30">
        <v>0.58898</v>
      </c>
    </row>
    <row r="1035" spans="137:139" ht="15">
      <c r="EG1035" s="12">
        <v>1228</v>
      </c>
      <c r="EH1035" s="8">
        <v>8.143322475570033</v>
      </c>
      <c r="EI1035" s="30">
        <v>0.57974</v>
      </c>
    </row>
    <row r="1036" spans="137:139" ht="15">
      <c r="EG1036" s="12">
        <v>1229</v>
      </c>
      <c r="EH1036" s="8">
        <v>8.136696501220504</v>
      </c>
      <c r="EI1036" s="30">
        <v>0.57042</v>
      </c>
    </row>
    <row r="1037" spans="137:139" ht="15">
      <c r="EG1037" s="12">
        <v>1230</v>
      </c>
      <c r="EH1037" s="8">
        <v>8.130081300813009</v>
      </c>
      <c r="EI1037" s="30">
        <v>0.56081</v>
      </c>
    </row>
    <row r="1038" spans="137:139" ht="15">
      <c r="EG1038" s="12">
        <v>1231</v>
      </c>
      <c r="EH1038" s="8">
        <v>8.123476848090982</v>
      </c>
      <c r="EI1038" s="30">
        <v>0.55114</v>
      </c>
    </row>
    <row r="1039" spans="137:139" ht="15">
      <c r="EG1039" s="12">
        <v>1232</v>
      </c>
      <c r="EH1039" s="8">
        <v>8.116883116883118</v>
      </c>
      <c r="EI1039" s="30">
        <v>0.54122</v>
      </c>
    </row>
    <row r="1040" spans="137:139" ht="15">
      <c r="EG1040" s="12">
        <v>1233</v>
      </c>
      <c r="EH1040" s="8">
        <v>8.110300081103</v>
      </c>
      <c r="EI1040" s="30">
        <v>0.5311</v>
      </c>
    </row>
    <row r="1041" spans="137:139" ht="15">
      <c r="EG1041" s="12">
        <v>1234</v>
      </c>
      <c r="EH1041" s="8">
        <v>8.103727714748784</v>
      </c>
      <c r="EI1041" s="30">
        <v>0.52089</v>
      </c>
    </row>
    <row r="1042" spans="137:139" ht="15">
      <c r="EG1042" s="12">
        <v>1235</v>
      </c>
      <c r="EH1042" s="8">
        <v>8.097165991902834</v>
      </c>
      <c r="EI1042" s="30">
        <v>0.51044</v>
      </c>
    </row>
    <row r="1043" spans="137:139" ht="15">
      <c r="EG1043" s="12">
        <v>1236</v>
      </c>
      <c r="EH1043" s="8">
        <v>8.090614886731393</v>
      </c>
      <c r="EI1043" s="30">
        <v>0.4998</v>
      </c>
    </row>
    <row r="1044" spans="137:139" ht="15">
      <c r="EG1044" s="12">
        <v>1237</v>
      </c>
      <c r="EH1044" s="8">
        <v>8.084074373484235</v>
      </c>
      <c r="EI1044" s="30">
        <v>0.48898</v>
      </c>
    </row>
    <row r="1045" spans="137:139" ht="15">
      <c r="EG1045" s="12">
        <v>1238</v>
      </c>
      <c r="EH1045" s="8">
        <v>8.077544426494347</v>
      </c>
      <c r="EI1045" s="30">
        <v>0.47799</v>
      </c>
    </row>
    <row r="1046" spans="137:139" ht="15">
      <c r="EG1046" s="12">
        <v>1239</v>
      </c>
      <c r="EH1046" s="8">
        <v>8.071025020177562</v>
      </c>
      <c r="EI1046" s="30">
        <v>0.4668</v>
      </c>
    </row>
    <row r="1047" spans="137:139" ht="15">
      <c r="EG1047" s="12">
        <v>1240</v>
      </c>
      <c r="EH1047" s="8">
        <v>8.064516129032258</v>
      </c>
      <c r="EI1047" s="30">
        <v>0.45544</v>
      </c>
    </row>
    <row r="1048" spans="137:139" ht="15">
      <c r="EG1048" s="12">
        <v>1241</v>
      </c>
      <c r="EH1048" s="8">
        <v>8.058017727639001</v>
      </c>
      <c r="EI1048" s="30">
        <v>0.44391</v>
      </c>
    </row>
    <row r="1049" spans="137:139" ht="15">
      <c r="EG1049" s="12">
        <v>1242</v>
      </c>
      <c r="EH1049" s="8">
        <v>8.051529790660226</v>
      </c>
      <c r="EI1049" s="30">
        <v>0.43218</v>
      </c>
    </row>
    <row r="1050" spans="137:139" ht="15">
      <c r="EG1050" s="12">
        <v>1243</v>
      </c>
      <c r="EH1050" s="8">
        <v>8.045052292839904</v>
      </c>
      <c r="EI1050" s="30">
        <v>0.42032</v>
      </c>
    </row>
    <row r="1051" spans="137:139" ht="15">
      <c r="EG1051" s="12">
        <v>1244</v>
      </c>
      <c r="EH1051" s="8">
        <v>8.038585209003216</v>
      </c>
      <c r="EI1051" s="30">
        <v>0.40833</v>
      </c>
    </row>
    <row r="1052" spans="137:139" ht="15">
      <c r="EG1052" s="12">
        <v>1245</v>
      </c>
      <c r="EH1052" s="8">
        <v>8.032128514056225</v>
      </c>
      <c r="EI1052" s="30">
        <v>0.39618</v>
      </c>
    </row>
    <row r="1053" spans="137:139" ht="15">
      <c r="EG1053" s="12">
        <v>1246</v>
      </c>
      <c r="EH1053" s="8">
        <v>8.025682182985554</v>
      </c>
      <c r="EI1053" s="30">
        <v>0.38388</v>
      </c>
    </row>
    <row r="1054" spans="137:139" ht="15">
      <c r="EG1054" s="12">
        <v>1247</v>
      </c>
      <c r="EH1054" s="8">
        <v>8.019246190858059</v>
      </c>
      <c r="EI1054" s="30">
        <v>0.37148</v>
      </c>
    </row>
    <row r="1055" spans="137:139" ht="15">
      <c r="EG1055" s="12">
        <v>1248</v>
      </c>
      <c r="EH1055" s="8">
        <v>8.012820512820513</v>
      </c>
      <c r="EI1055" s="30">
        <v>0.35902</v>
      </c>
    </row>
    <row r="1056" spans="137:139" ht="15">
      <c r="EG1056" s="12">
        <v>1249</v>
      </c>
      <c r="EH1056" s="8">
        <v>8.00640512409928</v>
      </c>
      <c r="EI1056" s="30">
        <v>0.34653</v>
      </c>
    </row>
    <row r="1057" spans="137:139" ht="15">
      <c r="EG1057" s="12">
        <v>1250</v>
      </c>
      <c r="EH1057" s="8">
        <v>8</v>
      </c>
      <c r="EI1057" s="30">
        <v>0.33398</v>
      </c>
    </row>
    <row r="1058" spans="137:139" ht="15">
      <c r="EG1058" s="12">
        <v>1251</v>
      </c>
      <c r="EH1058" s="8">
        <v>7.993605115907274</v>
      </c>
      <c r="EI1058" s="30">
        <v>0.3214</v>
      </c>
    </row>
    <row r="1059" spans="137:139" ht="15">
      <c r="EG1059" s="12">
        <v>1252</v>
      </c>
      <c r="EH1059" s="8">
        <v>7.987220447284344</v>
      </c>
      <c r="EI1059" s="30">
        <v>0.30891</v>
      </c>
    </row>
    <row r="1060" spans="137:139" ht="15">
      <c r="EG1060" s="12">
        <v>1253</v>
      </c>
      <c r="EH1060" s="8">
        <v>7.980845969672786</v>
      </c>
      <c r="EI1060" s="30">
        <v>0.29646</v>
      </c>
    </row>
    <row r="1061" spans="137:139" ht="15">
      <c r="EG1061" s="12">
        <v>1254</v>
      </c>
      <c r="EH1061" s="8">
        <v>7.974481658692185</v>
      </c>
      <c r="EI1061" s="30">
        <v>0.28407</v>
      </c>
    </row>
    <row r="1062" spans="137:139" ht="15">
      <c r="EG1062" s="12">
        <v>1255</v>
      </c>
      <c r="EH1062" s="8">
        <v>7.968127490039841</v>
      </c>
      <c r="EI1062" s="30">
        <v>0.27189</v>
      </c>
    </row>
    <row r="1063" spans="137:139" ht="15">
      <c r="EG1063" s="12">
        <v>1256</v>
      </c>
      <c r="EH1063" s="8">
        <v>7.961783439490446</v>
      </c>
      <c r="EI1063" s="30">
        <v>0.25997</v>
      </c>
    </row>
    <row r="1064" spans="137:139" ht="15">
      <c r="EG1064" s="12">
        <v>1257</v>
      </c>
      <c r="EH1064" s="8">
        <v>7.955449482895784</v>
      </c>
      <c r="EI1064" s="30">
        <v>0.24823</v>
      </c>
    </row>
    <row r="1065" spans="137:139" ht="15">
      <c r="EG1065" s="12">
        <v>1258</v>
      </c>
      <c r="EH1065" s="8">
        <v>7.9491255961844205</v>
      </c>
      <c r="EI1065" s="30">
        <v>0.23676</v>
      </c>
    </row>
    <row r="1066" spans="137:139" ht="15">
      <c r="EG1066" s="12">
        <v>1259</v>
      </c>
      <c r="EH1066" s="8">
        <v>7.942811755361397</v>
      </c>
      <c r="EI1066" s="30">
        <v>0.22557</v>
      </c>
    </row>
    <row r="1067" spans="137:139" ht="15">
      <c r="EG1067" s="12">
        <v>1260</v>
      </c>
      <c r="EH1067" s="8">
        <v>7.936507936507937</v>
      </c>
      <c r="EI1067" s="30">
        <v>0.21477</v>
      </c>
    </row>
    <row r="1068" spans="137:139" ht="15">
      <c r="EG1068" s="12">
        <v>1261</v>
      </c>
      <c r="EH1068" s="8">
        <v>7.930214115781126</v>
      </c>
      <c r="EI1068" s="30">
        <v>0.20433</v>
      </c>
    </row>
    <row r="1069" spans="137:139" ht="15">
      <c r="EG1069" s="12">
        <v>1262</v>
      </c>
      <c r="EH1069" s="8">
        <v>7.9239302694136295</v>
      </c>
      <c r="EI1069" s="30">
        <v>0.19426</v>
      </c>
    </row>
    <row r="1070" spans="137:139" ht="15">
      <c r="EG1070" s="12">
        <v>1263</v>
      </c>
      <c r="EH1070" s="8">
        <v>7.91765637371338</v>
      </c>
      <c r="EI1070" s="30">
        <v>0.18455</v>
      </c>
    </row>
    <row r="1071" spans="137:139" ht="15">
      <c r="EG1071" s="12">
        <v>1264</v>
      </c>
      <c r="EH1071" s="8">
        <v>7.911392405063291</v>
      </c>
      <c r="EI1071" s="30">
        <v>0.17529</v>
      </c>
    </row>
    <row r="1072" spans="137:139" ht="15">
      <c r="EG1072" s="12">
        <v>1265</v>
      </c>
      <c r="EH1072" s="8">
        <v>7.905138339920948</v>
      </c>
      <c r="EI1072" s="30">
        <v>0.16647</v>
      </c>
    </row>
    <row r="1073" spans="137:139" ht="15">
      <c r="EG1073" s="12">
        <v>1266</v>
      </c>
      <c r="EH1073" s="8">
        <v>7.898894154818326</v>
      </c>
      <c r="EI1073" s="30">
        <v>0.15801</v>
      </c>
    </row>
    <row r="1074" spans="137:139" ht="15">
      <c r="EG1074" s="12">
        <v>1267</v>
      </c>
      <c r="EH1074" s="8">
        <v>7.892659826361484</v>
      </c>
      <c r="EI1074" s="30">
        <v>0.14997</v>
      </c>
    </row>
    <row r="1075" spans="137:139" ht="15">
      <c r="EG1075" s="12">
        <v>1268</v>
      </c>
      <c r="EH1075" s="8">
        <v>7.886435331230284</v>
      </c>
      <c r="EI1075" s="30">
        <v>0.14233</v>
      </c>
    </row>
    <row r="1076" spans="137:139" ht="15">
      <c r="EG1076" s="12">
        <v>1269</v>
      </c>
      <c r="EH1076" s="8">
        <v>7.880220646178094</v>
      </c>
      <c r="EI1076" s="30">
        <v>0.13505</v>
      </c>
    </row>
    <row r="1077" spans="137:139" ht="15">
      <c r="EG1077" s="12">
        <v>1270</v>
      </c>
      <c r="EH1077" s="8">
        <v>7.874015748031496</v>
      </c>
      <c r="EI1077" s="30">
        <v>0.12816</v>
      </c>
    </row>
    <row r="1078" spans="137:139" ht="15">
      <c r="EG1078" s="12">
        <v>1271</v>
      </c>
      <c r="EH1078" s="8">
        <v>7.867820613690008</v>
      </c>
      <c r="EI1078" s="30">
        <v>0.12163</v>
      </c>
    </row>
    <row r="1079" spans="137:139" ht="15">
      <c r="EG1079" s="12">
        <v>1272</v>
      </c>
      <c r="EH1079" s="8">
        <v>7.861635220125787</v>
      </c>
      <c r="EI1079" s="30">
        <v>0.11543</v>
      </c>
    </row>
    <row r="1080" spans="137:139" ht="15">
      <c r="EG1080" s="12">
        <v>1273</v>
      </c>
      <c r="EH1080" s="8">
        <v>7.855459544383347</v>
      </c>
      <c r="EI1080" s="30">
        <v>0.10957</v>
      </c>
    </row>
    <row r="1081" spans="137:139" ht="15">
      <c r="EG1081" s="12">
        <v>1274</v>
      </c>
      <c r="EH1081" s="8">
        <v>7.849293563579279</v>
      </c>
      <c r="EI1081" s="30">
        <v>0.10401</v>
      </c>
    </row>
    <row r="1082" spans="137:139" ht="15">
      <c r="EG1082" s="12">
        <v>1275</v>
      </c>
      <c r="EH1082" s="8">
        <v>7.8431372549019605</v>
      </c>
      <c r="EI1082" s="30">
        <v>0.098741</v>
      </c>
    </row>
    <row r="1083" spans="137:139" ht="15">
      <c r="EG1083" s="12">
        <v>1276</v>
      </c>
      <c r="EH1083" s="8">
        <v>7.836990595611285</v>
      </c>
      <c r="EI1083" s="30">
        <v>0.093765</v>
      </c>
    </row>
    <row r="1084" spans="137:139" ht="15">
      <c r="EG1084" s="12">
        <v>1277</v>
      </c>
      <c r="EH1084" s="8">
        <v>7.830853563038371</v>
      </c>
      <c r="EI1084" s="30">
        <v>0.08904</v>
      </c>
    </row>
    <row r="1085" spans="137:139" ht="15">
      <c r="EG1085" s="12">
        <v>1278</v>
      </c>
      <c r="EH1085" s="8">
        <v>7.82472613458529</v>
      </c>
      <c r="EI1085" s="30">
        <v>0.084588</v>
      </c>
    </row>
    <row r="1086" spans="137:139" ht="15">
      <c r="EG1086" s="12">
        <v>1279</v>
      </c>
      <c r="EH1086" s="8">
        <v>7.818608287724785</v>
      </c>
      <c r="EI1086" s="30">
        <v>0.080357</v>
      </c>
    </row>
    <row r="1087" spans="137:139" ht="15">
      <c r="EG1087" s="12">
        <v>1280</v>
      </c>
      <c r="EH1087" s="8">
        <v>7.8125</v>
      </c>
      <c r="EI1087" s="30">
        <v>0.076359</v>
      </c>
    </row>
    <row r="1088" spans="137:139" ht="15">
      <c r="EG1088" s="12">
        <v>1281</v>
      </c>
      <c r="EH1088" s="8">
        <v>7.8064012490242</v>
      </c>
      <c r="EI1088" s="30">
        <v>0.072565</v>
      </c>
    </row>
    <row r="1089" spans="137:139" ht="15">
      <c r="EG1089" s="12">
        <v>1282</v>
      </c>
      <c r="EH1089" s="8">
        <v>7.800312012480499</v>
      </c>
      <c r="EI1089" s="30">
        <v>0.06897</v>
      </c>
    </row>
    <row r="1090" spans="137:139" ht="15">
      <c r="EG1090" s="12">
        <v>1283</v>
      </c>
      <c r="EH1090" s="8">
        <v>7.79423226812159</v>
      </c>
      <c r="EI1090" s="30">
        <v>0.06558</v>
      </c>
    </row>
    <row r="1091" spans="137:139" ht="15">
      <c r="EG1091" s="12">
        <v>1284</v>
      </c>
      <c r="EH1091" s="8">
        <v>7.78816199376947</v>
      </c>
      <c r="EI1091" s="30">
        <v>0.062353</v>
      </c>
    </row>
    <row r="1092" spans="137:139" ht="15">
      <c r="EG1092" s="12">
        <v>1285</v>
      </c>
      <c r="EH1092" s="8">
        <v>7.782101167315176</v>
      </c>
      <c r="EI1092" s="30">
        <v>0.059304</v>
      </c>
    </row>
    <row r="1093" spans="137:139" ht="15">
      <c r="EG1093" s="12">
        <v>1286</v>
      </c>
      <c r="EH1093" s="8">
        <v>7.776049766718507</v>
      </c>
      <c r="EI1093" s="30">
        <v>0.056409</v>
      </c>
    </row>
    <row r="1094" spans="137:139" ht="15">
      <c r="EG1094" s="12">
        <v>1287</v>
      </c>
      <c r="EH1094" s="8">
        <v>7.77000777000777</v>
      </c>
      <c r="EI1094" s="30">
        <v>0.05367</v>
      </c>
    </row>
    <row r="1095" spans="137:139" ht="15">
      <c r="EG1095" s="12">
        <v>1288</v>
      </c>
      <c r="EH1095" s="8">
        <v>7.763975155279502</v>
      </c>
      <c r="EI1095" s="30">
        <v>0.051073</v>
      </c>
    </row>
    <row r="1096" spans="137:139" ht="15">
      <c r="EG1096" s="12">
        <v>1289</v>
      </c>
      <c r="EH1096" s="8">
        <v>7.757951900698216</v>
      </c>
      <c r="EI1096" s="30">
        <v>0.048603</v>
      </c>
    </row>
    <row r="1097" spans="137:139" ht="15">
      <c r="EG1097" s="12">
        <v>1290</v>
      </c>
      <c r="EH1097" s="8">
        <v>7.751937984496124</v>
      </c>
      <c r="EI1097" s="30">
        <v>0.046269</v>
      </c>
    </row>
    <row r="1098" spans="137:139" ht="15">
      <c r="EG1098" s="12">
        <v>1291</v>
      </c>
      <c r="EH1098" s="8">
        <v>7.74593338497289</v>
      </c>
      <c r="EI1098" s="30">
        <v>0.044051</v>
      </c>
    </row>
    <row r="1099" spans="137:139" ht="15">
      <c r="EG1099" s="12">
        <v>1292</v>
      </c>
      <c r="EH1099" s="8">
        <v>7.739938080495357</v>
      </c>
      <c r="EI1099" s="30">
        <v>0.041951</v>
      </c>
    </row>
    <row r="1100" spans="137:139" ht="15">
      <c r="EG1100" s="12">
        <v>1293</v>
      </c>
      <c r="EH1100" s="8">
        <v>7.733952049497294</v>
      </c>
      <c r="EI1100" s="30">
        <v>0.039956</v>
      </c>
    </row>
    <row r="1101" spans="137:139" ht="15">
      <c r="EG1101" s="12">
        <v>1294</v>
      </c>
      <c r="EH1101" s="8">
        <v>7.727975270479134</v>
      </c>
      <c r="EI1101" s="30">
        <v>0.038062</v>
      </c>
    </row>
    <row r="1102" spans="137:139" ht="15">
      <c r="EG1102" s="12">
        <v>1295</v>
      </c>
      <c r="EH1102" s="8">
        <v>7.722007722007722</v>
      </c>
      <c r="EI1102" s="30">
        <v>0.036262</v>
      </c>
    </row>
    <row r="1103" spans="137:139" ht="15">
      <c r="EG1103" s="12">
        <v>1296</v>
      </c>
      <c r="EH1103" s="8">
        <v>7.716049382716049</v>
      </c>
      <c r="EI1103" s="30">
        <v>0.034557</v>
      </c>
    </row>
    <row r="1104" spans="137:139" ht="15">
      <c r="EG1104" s="12">
        <v>1297</v>
      </c>
      <c r="EH1104" s="8">
        <v>7.710100231303007</v>
      </c>
      <c r="EI1104" s="30">
        <v>0.032938</v>
      </c>
    </row>
    <row r="1105" spans="137:139" ht="15">
      <c r="EG1105" s="12">
        <v>1298</v>
      </c>
      <c r="EH1105" s="8">
        <v>7.704160246533128</v>
      </c>
      <c r="EI1105" s="30">
        <v>0.031399</v>
      </c>
    </row>
    <row r="1106" spans="137:139" ht="15">
      <c r="EG1106" s="12">
        <v>1299</v>
      </c>
      <c r="EH1106" s="8">
        <v>7.698229407236335</v>
      </c>
      <c r="EI1106" s="30">
        <v>0.029937</v>
      </c>
    </row>
    <row r="1107" spans="137:139" ht="15">
      <c r="EG1107" s="12">
        <v>1300</v>
      </c>
      <c r="EH1107" s="8">
        <v>7.6923076923076925</v>
      </c>
      <c r="EI1107" s="30">
        <v>0.028549</v>
      </c>
    </row>
    <row r="1108" spans="137:139" ht="15">
      <c r="EG1108" s="12">
        <v>1301</v>
      </c>
      <c r="EH1108" s="8">
        <v>7.686395080707149</v>
      </c>
      <c r="EI1108" s="30">
        <v>0.027232</v>
      </c>
    </row>
    <row r="1109" spans="137:139" ht="15">
      <c r="EG1109" s="12">
        <v>1302</v>
      </c>
      <c r="EH1109" s="8">
        <v>7.680491551459293</v>
      </c>
      <c r="EI1109" s="30">
        <v>0.025981</v>
      </c>
    </row>
    <row r="1110" spans="137:139" ht="15">
      <c r="EG1110" s="12">
        <v>1303</v>
      </c>
      <c r="EH1110" s="8">
        <v>7.674597083653108</v>
      </c>
      <c r="EI1110" s="30">
        <v>0.02479</v>
      </c>
    </row>
    <row r="1111" spans="137:139" ht="15">
      <c r="EG1111" s="12">
        <v>1304</v>
      </c>
      <c r="EH1111" s="8">
        <v>7.668711656441718</v>
      </c>
      <c r="EI1111" s="30">
        <v>0.02366</v>
      </c>
    </row>
    <row r="1112" spans="137:139" ht="15">
      <c r="EG1112" s="12">
        <v>1305</v>
      </c>
      <c r="EH1112" s="8">
        <v>7.662835249042145</v>
      </c>
      <c r="EI1112" s="30">
        <v>0.022585</v>
      </c>
    </row>
    <row r="1113" spans="137:139" ht="15">
      <c r="EG1113" s="12">
        <v>1306</v>
      </c>
      <c r="EH1113" s="8">
        <v>7.656967840735069</v>
      </c>
      <c r="EI1113" s="30">
        <v>0.021562</v>
      </c>
    </row>
    <row r="1114" spans="137:139" ht="15">
      <c r="EG1114" s="12">
        <v>1307</v>
      </c>
      <c r="EH1114" s="8">
        <v>7.651109410864575</v>
      </c>
      <c r="EI1114" s="30">
        <v>0.02059</v>
      </c>
    </row>
    <row r="1115" spans="137:139" ht="15">
      <c r="EG1115" s="12">
        <v>1308</v>
      </c>
      <c r="EH1115" s="8">
        <v>7.6452599388379205</v>
      </c>
      <c r="EI1115" s="30">
        <v>0.019666</v>
      </c>
    </row>
    <row r="1116" spans="137:139" ht="15">
      <c r="EG1116" s="12">
        <v>1309</v>
      </c>
      <c r="EH1116" s="8">
        <v>7.639419404125286</v>
      </c>
      <c r="EI1116" s="30">
        <v>0.018787</v>
      </c>
    </row>
    <row r="1117" spans="137:139" ht="15">
      <c r="EG1117" s="12">
        <v>1310</v>
      </c>
      <c r="EH1117" s="8">
        <v>7.633587786259542</v>
      </c>
      <c r="EI1117" s="30">
        <v>0.017951</v>
      </c>
    </row>
    <row r="1118" spans="137:139" ht="15">
      <c r="EG1118" s="12">
        <v>1311</v>
      </c>
      <c r="EH1118" s="8">
        <v>7.627765064836003</v>
      </c>
      <c r="EI1118" s="30">
        <v>0.017155</v>
      </c>
    </row>
    <row r="1119" spans="137:139" ht="15">
      <c r="EG1119" s="12">
        <v>1312</v>
      </c>
      <c r="EH1119" s="8">
        <v>7.621951219512195</v>
      </c>
      <c r="EI1119" s="30">
        <v>0.016397</v>
      </c>
    </row>
    <row r="1120" spans="137:139" ht="15">
      <c r="EG1120" s="12">
        <v>1313</v>
      </c>
      <c r="EH1120" s="8">
        <v>7.616146230007616</v>
      </c>
      <c r="EI1120" s="30">
        <v>0.015676</v>
      </c>
    </row>
    <row r="1121" spans="137:139" ht="15">
      <c r="EG1121" s="12">
        <v>1314</v>
      </c>
      <c r="EH1121" s="8">
        <v>7.610350076103501</v>
      </c>
      <c r="EI1121" s="30">
        <v>0.014991</v>
      </c>
    </row>
    <row r="1122" spans="137:139" ht="15">
      <c r="EG1122" s="12">
        <v>1315</v>
      </c>
      <c r="EH1122" s="8">
        <v>7.604562737642585</v>
      </c>
      <c r="EI1122" s="30">
        <v>0.014337</v>
      </c>
    </row>
    <row r="1123" spans="137:139" ht="15">
      <c r="EG1123" s="12">
        <v>1316</v>
      </c>
      <c r="EH1123" s="8">
        <v>7.598784194528875</v>
      </c>
      <c r="EI1123" s="30">
        <v>0.013715</v>
      </c>
    </row>
    <row r="1124" spans="137:139" ht="15">
      <c r="EG1124" s="12">
        <v>1317</v>
      </c>
      <c r="EH1124" s="8">
        <v>7.593014426727411</v>
      </c>
      <c r="EI1124" s="30">
        <v>0.013123</v>
      </c>
    </row>
    <row r="1125" spans="137:139" ht="15">
      <c r="EG1125" s="12">
        <v>1318</v>
      </c>
      <c r="EH1125" s="8">
        <v>7.587253414264037</v>
      </c>
      <c r="EI1125" s="30">
        <v>0.012559</v>
      </c>
    </row>
    <row r="1126" spans="137:139" ht="15">
      <c r="EG1126" s="12">
        <v>1319</v>
      </c>
      <c r="EH1126" s="8">
        <v>7.58150113722517</v>
      </c>
      <c r="EI1126" s="30">
        <v>0.012021</v>
      </c>
    </row>
    <row r="1127" spans="137:139" ht="15">
      <c r="EG1127" s="12">
        <v>1320</v>
      </c>
      <c r="EH1127" s="8">
        <v>7.575757575757576</v>
      </c>
      <c r="EI1127" s="30">
        <v>0.011508000000000001</v>
      </c>
    </row>
    <row r="1128" spans="137:139" ht="15">
      <c r="EG1128" s="12">
        <v>1321</v>
      </c>
      <c r="EH1128" s="8">
        <v>7.57002271006813</v>
      </c>
      <c r="EI1128" s="30">
        <v>0.01102</v>
      </c>
    </row>
    <row r="1129" spans="137:139" ht="15">
      <c r="EG1129" s="12">
        <v>1322</v>
      </c>
      <c r="EH1129" s="8">
        <v>7.564296520423601</v>
      </c>
      <c r="EI1129" s="30">
        <v>0.010554</v>
      </c>
    </row>
    <row r="1130" spans="137:139" ht="15">
      <c r="EG1130" s="12">
        <v>1323</v>
      </c>
      <c r="EH1130" s="8">
        <v>7.558578987150416</v>
      </c>
      <c r="EI1130" s="30">
        <v>0.01011</v>
      </c>
    </row>
    <row r="1131" spans="137:139" ht="15">
      <c r="EG1131" s="12">
        <v>1324</v>
      </c>
      <c r="EH1131" s="8">
        <v>7.552870090634441</v>
      </c>
      <c r="EI1131" s="30">
        <v>0.0096859</v>
      </c>
    </row>
    <row r="1132" spans="137:139" ht="15">
      <c r="EG1132" s="12">
        <v>1325</v>
      </c>
      <c r="EH1132" s="8">
        <v>7.547169811320754</v>
      </c>
      <c r="EI1132" s="30">
        <v>0.0092818</v>
      </c>
    </row>
    <row r="1133" spans="137:139" ht="15">
      <c r="EG1133" s="12">
        <v>1326</v>
      </c>
      <c r="EH1133" s="8">
        <v>7.541478129713425</v>
      </c>
      <c r="EI1133" s="30">
        <v>0.0088969</v>
      </c>
    </row>
    <row r="1134" spans="137:139" ht="15">
      <c r="EG1134" s="12">
        <v>1327</v>
      </c>
      <c r="EH1134" s="8">
        <v>7.535795026375283</v>
      </c>
      <c r="EI1134" s="30">
        <v>0.0085288</v>
      </c>
    </row>
    <row r="1135" spans="137:139" ht="15">
      <c r="EG1135" s="12">
        <v>1328</v>
      </c>
      <c r="EH1135" s="8">
        <v>7.530120481927711</v>
      </c>
      <c r="EI1135" s="30">
        <v>0.0081774</v>
      </c>
    </row>
    <row r="1136" spans="137:139" ht="15">
      <c r="EG1136" s="12">
        <v>1329</v>
      </c>
      <c r="EH1136" s="8">
        <v>7.524454477050414</v>
      </c>
      <c r="EI1136" s="30">
        <v>0.0078414</v>
      </c>
    </row>
    <row r="1137" spans="137:139" ht="15">
      <c r="EG1137" s="12">
        <v>1330</v>
      </c>
      <c r="EH1137" s="8">
        <v>7.518796992481203</v>
      </c>
      <c r="EI1137" s="30">
        <v>0.0075212</v>
      </c>
    </row>
    <row r="1138" spans="137:139" ht="15">
      <c r="EG1138" s="12">
        <v>1331</v>
      </c>
      <c r="EH1138" s="8">
        <v>7.513148009015778</v>
      </c>
      <c r="EI1138" s="30">
        <v>0.007215</v>
      </c>
    </row>
    <row r="1139" spans="137:139" ht="15">
      <c r="EG1139" s="12">
        <v>1332</v>
      </c>
      <c r="EH1139" s="8">
        <v>7.5075075075075075</v>
      </c>
      <c r="EI1139" s="30">
        <v>0.0069221</v>
      </c>
    </row>
    <row r="1140" spans="137:139" ht="15">
      <c r="EG1140" s="12">
        <v>1333</v>
      </c>
      <c r="EH1140" s="8">
        <v>7.501875468867217</v>
      </c>
      <c r="EI1140" s="30">
        <v>0.0066424</v>
      </c>
    </row>
    <row r="1141" spans="137:139" ht="15">
      <c r="EG1141" s="12">
        <v>1334</v>
      </c>
      <c r="EH1141" s="8">
        <v>7.496251874062969</v>
      </c>
      <c r="EI1141" s="30">
        <v>0.0063756</v>
      </c>
    </row>
    <row r="1142" spans="137:139" ht="15">
      <c r="EG1142" s="12">
        <v>1335</v>
      </c>
      <c r="EH1142" s="8">
        <v>7.490636704119851</v>
      </c>
      <c r="EI1142" s="30">
        <v>0.0061198</v>
      </c>
    </row>
    <row r="1143" spans="137:139" ht="15">
      <c r="EG1143" s="12">
        <v>1336</v>
      </c>
      <c r="EH1143" s="8">
        <v>7.485029940119761</v>
      </c>
      <c r="EI1143" s="30">
        <v>0.0058751</v>
      </c>
    </row>
    <row r="1144" spans="137:139" ht="15">
      <c r="EG1144" s="12">
        <v>1337</v>
      </c>
      <c r="EH1144" s="8">
        <v>7.479431563201197</v>
      </c>
      <c r="EI1144" s="30">
        <v>0.0056415</v>
      </c>
    </row>
    <row r="1145" spans="137:139" ht="15">
      <c r="EG1145" s="12">
        <v>1338</v>
      </c>
      <c r="EH1145" s="8">
        <v>7.473841554559043</v>
      </c>
      <c r="EI1145" s="30">
        <v>0.0054176</v>
      </c>
    </row>
    <row r="1146" spans="137:139" ht="15">
      <c r="EG1146" s="12">
        <v>1339</v>
      </c>
      <c r="EH1146" s="8">
        <v>7.468259895444362</v>
      </c>
      <c r="EI1146" s="30">
        <v>0.0052029</v>
      </c>
    </row>
    <row r="1147" spans="137:139" ht="15">
      <c r="EG1147" s="12">
        <v>1340</v>
      </c>
      <c r="EH1147" s="8">
        <v>7.462686567164179</v>
      </c>
      <c r="EI1147" s="30">
        <v>0.0049981</v>
      </c>
    </row>
    <row r="1148" spans="137:139" ht="15">
      <c r="EG1148" s="12">
        <v>1341</v>
      </c>
      <c r="EH1148" s="8">
        <v>7.457121551081282</v>
      </c>
      <c r="EI1148" s="30">
        <v>0.0048016</v>
      </c>
    </row>
    <row r="1149" spans="137:139" ht="15">
      <c r="EG1149" s="12">
        <v>1342</v>
      </c>
      <c r="EH1149" s="8">
        <v>7.451564828614009</v>
      </c>
      <c r="EI1149" s="30">
        <v>0.0046132</v>
      </c>
    </row>
    <row r="1150" spans="137:139" ht="15">
      <c r="EG1150" s="12">
        <v>1343</v>
      </c>
      <c r="EH1150" s="8">
        <v>7.4460163812360385</v>
      </c>
      <c r="EI1150" s="30">
        <v>0.0044327</v>
      </c>
    </row>
    <row r="1151" spans="137:139" ht="15">
      <c r="EG1151" s="12">
        <v>1344</v>
      </c>
      <c r="EH1151" s="8">
        <v>7.44047619047619</v>
      </c>
      <c r="EI1151" s="30">
        <v>0.0042601</v>
      </c>
    </row>
    <row r="1152" spans="137:139" ht="15">
      <c r="EG1152" s="12">
        <v>1345</v>
      </c>
      <c r="EH1152" s="8">
        <v>7.434944237918216</v>
      </c>
      <c r="EI1152" s="30">
        <v>0.0040946</v>
      </c>
    </row>
    <row r="1153" spans="137:139" ht="15">
      <c r="EG1153" s="12">
        <v>1346</v>
      </c>
      <c r="EH1153" s="8">
        <v>7.429420505200594</v>
      </c>
      <c r="EI1153" s="30">
        <v>0.0039358</v>
      </c>
    </row>
    <row r="1154" spans="137:139" ht="15">
      <c r="EG1154" s="12">
        <v>1347</v>
      </c>
      <c r="EH1154" s="8">
        <v>7.423904974016332</v>
      </c>
      <c r="EI1154" s="30">
        <v>0.0037835</v>
      </c>
    </row>
    <row r="1155" spans="137:139" ht="15">
      <c r="EG1155" s="12">
        <v>1348</v>
      </c>
      <c r="EH1155" s="8">
        <v>7.4183976261127595</v>
      </c>
      <c r="EI1155" s="30">
        <v>0.0036374</v>
      </c>
    </row>
    <row r="1156" spans="137:139" ht="15">
      <c r="EG1156" s="12">
        <v>1349</v>
      </c>
      <c r="EH1156" s="8">
        <v>7.4128984432913265</v>
      </c>
      <c r="EI1156" s="30">
        <v>0.003497</v>
      </c>
    </row>
    <row r="1157" spans="137:139" ht="15">
      <c r="EG1157" s="12">
        <v>1350</v>
      </c>
      <c r="EH1157" s="8">
        <v>7.407407407407407</v>
      </c>
      <c r="EI1157" s="30">
        <v>0.0033628</v>
      </c>
    </row>
    <row r="1158" spans="137:139" ht="15">
      <c r="EG1158" s="12">
        <v>1351</v>
      </c>
      <c r="EH1158" s="8">
        <v>7.401924500370096</v>
      </c>
      <c r="EI1158" s="30">
        <v>0.0032337</v>
      </c>
    </row>
    <row r="1159" spans="137:139" ht="15">
      <c r="EG1159" s="12">
        <v>1352</v>
      </c>
      <c r="EH1159" s="8">
        <v>7.396449704142012</v>
      </c>
      <c r="EI1159" s="30">
        <v>0.0031098</v>
      </c>
    </row>
    <row r="1160" spans="137:139" ht="15">
      <c r="EG1160" s="12">
        <v>1353</v>
      </c>
      <c r="EH1160" s="8">
        <v>7.390983000739098</v>
      </c>
      <c r="EI1160" s="30">
        <v>0.0029908</v>
      </c>
    </row>
    <row r="1161" spans="137:139" ht="15">
      <c r="EG1161" s="12">
        <v>1354</v>
      </c>
      <c r="EH1161" s="8">
        <v>7.385524372230429</v>
      </c>
      <c r="EI1161" s="30">
        <v>0.0028764</v>
      </c>
    </row>
    <row r="1162" spans="137:139" ht="15">
      <c r="EG1162" s="12">
        <v>1355</v>
      </c>
      <c r="EH1162" s="8">
        <v>7.380073800738007</v>
      </c>
      <c r="EI1162" s="30">
        <v>0.0027668</v>
      </c>
    </row>
    <row r="1163" spans="137:139" ht="15">
      <c r="EG1163" s="12">
        <v>1356</v>
      </c>
      <c r="EH1163" s="8">
        <v>7.374631268436578</v>
      </c>
      <c r="EI1163" s="30">
        <v>0.0026613</v>
      </c>
    </row>
    <row r="1164" spans="137:139" ht="15">
      <c r="EG1164" s="12">
        <v>1357</v>
      </c>
      <c r="EH1164" s="8">
        <v>7.369196757553427</v>
      </c>
      <c r="EI1164" s="30">
        <v>0.0025599</v>
      </c>
    </row>
    <row r="1165" spans="137:139" ht="15">
      <c r="EG1165" s="12">
        <v>1358</v>
      </c>
      <c r="EH1165" s="8">
        <v>7.363770250368188</v>
      </c>
      <c r="EI1165" s="30">
        <v>0.0024628</v>
      </c>
    </row>
    <row r="1166" spans="137:139" ht="15">
      <c r="EG1166" s="12">
        <v>1359</v>
      </c>
      <c r="EH1166" s="8">
        <v>7.358351729212656</v>
      </c>
      <c r="EI1166" s="30">
        <v>0.002369</v>
      </c>
    </row>
    <row r="1167" spans="137:139" ht="15">
      <c r="EG1167" s="12">
        <v>1360</v>
      </c>
      <c r="EH1167" s="8">
        <v>7.352941176470588</v>
      </c>
      <c r="EI1167" s="30">
        <v>0.0022793</v>
      </c>
    </row>
    <row r="1168" spans="137:139" ht="15">
      <c r="EG1168" s="12">
        <v>1361</v>
      </c>
      <c r="EH1168" s="8">
        <v>7.347538574577516</v>
      </c>
      <c r="EI1168" s="30">
        <v>0.0021928</v>
      </c>
    </row>
    <row r="1169" spans="137:139" ht="15">
      <c r="EG1169" s="12">
        <v>1362</v>
      </c>
      <c r="EH1169" s="8">
        <v>7.342143906020557</v>
      </c>
      <c r="EI1169" s="30">
        <v>0.0021095</v>
      </c>
    </row>
    <row r="1170" spans="137:139" ht="15">
      <c r="EG1170" s="12">
        <v>1363</v>
      </c>
      <c r="EH1170" s="8">
        <v>7.336757153338225</v>
      </c>
      <c r="EI1170" s="30">
        <v>0.0020296</v>
      </c>
    </row>
    <row r="1171" spans="137:139" ht="15">
      <c r="EG1171" s="12">
        <v>1364</v>
      </c>
      <c r="EH1171" s="8">
        <v>7.331378299120234</v>
      </c>
      <c r="EI1171" s="30">
        <v>0.0019526</v>
      </c>
    </row>
    <row r="1172" spans="137:139" ht="15">
      <c r="EG1172" s="12">
        <v>1365</v>
      </c>
      <c r="EH1172" s="8">
        <v>7.326007326007326</v>
      </c>
      <c r="EI1172" s="30">
        <v>0.0018788</v>
      </c>
    </row>
    <row r="1173" spans="137:139" ht="15">
      <c r="EG1173" s="12">
        <v>1366</v>
      </c>
      <c r="EH1173" s="8">
        <v>7.320644216691069</v>
      </c>
      <c r="EI1173" s="30">
        <v>0.0018076</v>
      </c>
    </row>
    <row r="1174" spans="137:139" ht="15">
      <c r="EG1174" s="12">
        <v>1367</v>
      </c>
      <c r="EH1174" s="8">
        <v>7.31528895391368</v>
      </c>
      <c r="EI1174" s="30">
        <v>0.0017391</v>
      </c>
    </row>
    <row r="1175" spans="137:139" ht="15">
      <c r="EG1175" s="12">
        <v>1368</v>
      </c>
      <c r="EH1175" s="8">
        <v>7.309941520467836</v>
      </c>
      <c r="EI1175" s="30">
        <v>0.0016733</v>
      </c>
    </row>
    <row r="1176" spans="137:139" ht="15">
      <c r="EG1176" s="12">
        <v>1369</v>
      </c>
      <c r="EH1176" s="8">
        <v>7.304601899196494</v>
      </c>
      <c r="EI1176" s="30">
        <v>0.0016098</v>
      </c>
    </row>
    <row r="1177" spans="137:139" ht="15">
      <c r="EG1177" s="12">
        <v>1370</v>
      </c>
      <c r="EH1177" s="8">
        <v>7.299270072992701</v>
      </c>
      <c r="EI1177" s="30">
        <v>0.0015488</v>
      </c>
    </row>
    <row r="1178" spans="137:139" ht="15">
      <c r="EG1178" s="12">
        <v>1371</v>
      </c>
      <c r="EH1178" s="8">
        <v>7.293946024799417</v>
      </c>
      <c r="EI1178" s="30">
        <v>0.0014901</v>
      </c>
    </row>
    <row r="1179" spans="137:139" ht="15">
      <c r="EG1179" s="12">
        <v>1372</v>
      </c>
      <c r="EH1179" s="8">
        <v>7.288629737609329</v>
      </c>
      <c r="EI1179" s="30">
        <v>0.0014335</v>
      </c>
    </row>
    <row r="1180" spans="137:139" ht="15">
      <c r="EG1180" s="12">
        <v>1373</v>
      </c>
      <c r="EH1180" s="8">
        <v>7.283321194464676</v>
      </c>
      <c r="EI1180" s="30">
        <v>0.0013791</v>
      </c>
    </row>
    <row r="1181" spans="137:139" ht="15">
      <c r="EG1181" s="12">
        <v>1374</v>
      </c>
      <c r="EH1181" s="8">
        <v>7.27802037845706</v>
      </c>
      <c r="EI1181" s="30">
        <v>0.0013268</v>
      </c>
    </row>
    <row r="1182" spans="137:139" ht="15">
      <c r="EG1182" s="12">
        <v>1375</v>
      </c>
      <c r="EH1182" s="8">
        <v>7.2727272727272725</v>
      </c>
      <c r="EI1182" s="30">
        <v>0.0012764</v>
      </c>
    </row>
    <row r="1183" spans="137:139" ht="15">
      <c r="EG1183" s="12">
        <v>1376</v>
      </c>
      <c r="EH1183" s="8">
        <v>7.267441860465116</v>
      </c>
      <c r="EI1183" s="30">
        <v>0.0012279</v>
      </c>
    </row>
    <row r="1184" spans="137:139" ht="15">
      <c r="EG1184" s="12">
        <v>1377</v>
      </c>
      <c r="EH1184" s="8">
        <v>7.262164124909223</v>
      </c>
      <c r="EI1184" s="30">
        <v>0.0011811</v>
      </c>
    </row>
    <row r="1185" spans="137:139" ht="15">
      <c r="EG1185" s="12">
        <v>1378</v>
      </c>
      <c r="EH1185" s="8">
        <v>7.256894049346879</v>
      </c>
      <c r="EI1185" s="30">
        <v>0.001136</v>
      </c>
    </row>
    <row r="1186" spans="137:139" ht="15">
      <c r="EG1186" s="12">
        <v>1379</v>
      </c>
      <c r="EH1186" s="8">
        <v>7.25163161711385</v>
      </c>
      <c r="EI1186" s="30">
        <v>0.0010927</v>
      </c>
    </row>
    <row r="1187" spans="137:139" ht="15">
      <c r="EG1187" s="12">
        <v>1380</v>
      </c>
      <c r="EH1187" s="8">
        <v>7.246376811594203</v>
      </c>
      <c r="EI1187" s="30">
        <v>0.001051</v>
      </c>
    </row>
    <row r="1188" spans="137:139" ht="15">
      <c r="EG1188" s="12">
        <v>1381</v>
      </c>
      <c r="EH1188" s="8">
        <v>7.24112961622013</v>
      </c>
      <c r="EI1188" s="30">
        <v>0.0010109</v>
      </c>
    </row>
    <row r="1189" spans="137:139" ht="15">
      <c r="EG1189" s="12">
        <v>1382</v>
      </c>
      <c r="EH1189" s="8">
        <v>7.23589001447178</v>
      </c>
      <c r="EI1189" s="30">
        <v>0.00097222</v>
      </c>
    </row>
    <row r="1190" spans="137:139" ht="15">
      <c r="EG1190" s="12">
        <v>1383</v>
      </c>
      <c r="EH1190" s="8">
        <v>7.230657989877079</v>
      </c>
      <c r="EI1190" s="30">
        <v>0.00093495</v>
      </c>
    </row>
    <row r="1191" spans="137:139" ht="15">
      <c r="EG1191" s="12">
        <v>1384</v>
      </c>
      <c r="EH1191" s="8">
        <v>7.22543352601156</v>
      </c>
      <c r="EI1191" s="30">
        <v>0.00089908</v>
      </c>
    </row>
    <row r="1192" spans="137:139" ht="15">
      <c r="EG1192" s="12">
        <v>1385</v>
      </c>
      <c r="EH1192" s="8">
        <v>7.2202166064981945</v>
      </c>
      <c r="EI1192" s="30">
        <v>0.00086461</v>
      </c>
    </row>
    <row r="1193" spans="137:139" ht="15">
      <c r="EG1193" s="12">
        <v>1386</v>
      </c>
      <c r="EH1193" s="8">
        <v>7.215007215007215</v>
      </c>
      <c r="EI1193" s="30">
        <v>0.0008313</v>
      </c>
    </row>
    <row r="1194" spans="137:139" ht="15">
      <c r="EG1194" s="12">
        <v>1387</v>
      </c>
      <c r="EH1194" s="8">
        <v>7.209805335255948</v>
      </c>
      <c r="EI1194" s="30">
        <v>0.00079929</v>
      </c>
    </row>
    <row r="1195" spans="137:139" ht="15">
      <c r="EG1195" s="12">
        <v>1388</v>
      </c>
      <c r="EH1195" s="8">
        <v>7.204610951008645</v>
      </c>
      <c r="EI1195" s="30">
        <v>0.00076852</v>
      </c>
    </row>
    <row r="1196" spans="137:139" ht="15">
      <c r="EG1196" s="12">
        <v>1389</v>
      </c>
      <c r="EH1196" s="8">
        <v>7.199424046076314</v>
      </c>
      <c r="EI1196" s="30">
        <v>0.00073883</v>
      </c>
    </row>
    <row r="1197" spans="137:139" ht="15">
      <c r="EG1197" s="12">
        <v>1390</v>
      </c>
      <c r="EH1197" s="8">
        <v>7.194244604316547</v>
      </c>
      <c r="EI1197" s="30">
        <v>0.00071026</v>
      </c>
    </row>
    <row r="1198" spans="137:139" ht="15">
      <c r="EG1198" s="12">
        <v>1391</v>
      </c>
      <c r="EH1198" s="8">
        <v>7.1890726096333575</v>
      </c>
      <c r="EI1198" s="30">
        <v>0.00068274</v>
      </c>
    </row>
    <row r="1199" spans="137:139" ht="15">
      <c r="EG1199" s="12">
        <v>1392</v>
      </c>
      <c r="EH1199" s="8">
        <v>7.183908045977011</v>
      </c>
      <c r="EI1199" s="30">
        <v>0.00065625</v>
      </c>
    </row>
    <row r="1200" spans="137:139" ht="15">
      <c r="EG1200" s="12">
        <v>1393</v>
      </c>
      <c r="EH1200" s="8">
        <v>7.178750897343862</v>
      </c>
      <c r="EI1200" s="30">
        <v>0.0006307</v>
      </c>
    </row>
    <row r="1201" spans="137:139" ht="15">
      <c r="EG1201" s="12">
        <v>1394</v>
      </c>
      <c r="EH1201" s="8">
        <v>7.173601147776184</v>
      </c>
      <c r="EI1201" s="30">
        <v>0.00060614</v>
      </c>
    </row>
    <row r="1202" spans="137:139" ht="15">
      <c r="EG1202" s="12">
        <v>1395</v>
      </c>
      <c r="EH1202" s="8">
        <v>7.168458781362007</v>
      </c>
      <c r="EI1202" s="30">
        <v>0.00058254</v>
      </c>
    </row>
    <row r="1203" spans="137:139" ht="15">
      <c r="EG1203" s="12">
        <v>1396</v>
      </c>
      <c r="EH1203" s="8">
        <v>7.163323782234957</v>
      </c>
      <c r="EI1203" s="30">
        <v>0.00055979</v>
      </c>
    </row>
    <row r="1204" spans="137:139" ht="15">
      <c r="EG1204" s="12">
        <v>1397</v>
      </c>
      <c r="EH1204" s="8">
        <v>7.158196134574087</v>
      </c>
      <c r="EI1204" s="30">
        <v>0.00053788</v>
      </c>
    </row>
    <row r="1205" spans="137:139" ht="15">
      <c r="EG1205" s="12">
        <v>1398</v>
      </c>
      <c r="EH1205" s="8">
        <v>7.15307582260372</v>
      </c>
      <c r="EI1205" s="30">
        <v>0.00051678</v>
      </c>
    </row>
    <row r="1206" spans="137:139" ht="15">
      <c r="EG1206" s="12">
        <v>1399</v>
      </c>
      <c r="EH1206" s="8">
        <v>7.147962830593281</v>
      </c>
      <c r="EI1206" s="30">
        <v>0.00049647</v>
      </c>
    </row>
    <row r="1207" spans="137:139" ht="15">
      <c r="EG1207" s="12">
        <v>1400</v>
      </c>
      <c r="EH1207" s="8">
        <v>7.142857142857143</v>
      </c>
      <c r="EI1207" s="30">
        <v>0.00047695</v>
      </c>
    </row>
    <row r="1208" spans="137:139" ht="15">
      <c r="EG1208" s="12">
        <v>1401</v>
      </c>
      <c r="EH1208" s="8">
        <v>7.137758743754461</v>
      </c>
      <c r="EI1208" s="30">
        <v>0.00045815</v>
      </c>
    </row>
    <row r="1209" spans="137:139" ht="15">
      <c r="EG1209" s="12">
        <v>1402</v>
      </c>
      <c r="EH1209" s="8">
        <v>7.132667617689016</v>
      </c>
      <c r="EI1209" s="30">
        <v>0.00044005</v>
      </c>
    </row>
    <row r="1210" spans="137:139" ht="15">
      <c r="EG1210" s="12">
        <v>1403</v>
      </c>
      <c r="EH1210" s="8">
        <v>7.127583749109053</v>
      </c>
      <c r="EI1210" s="30">
        <v>0.00042265</v>
      </c>
    </row>
    <row r="1211" spans="137:139" ht="15">
      <c r="EG1211" s="12">
        <v>1404</v>
      </c>
      <c r="EH1211" s="8">
        <v>7.122507122507123</v>
      </c>
      <c r="EI1211" s="30">
        <v>0.00040588</v>
      </c>
    </row>
    <row r="1212" spans="137:139" ht="15">
      <c r="EG1212" s="12">
        <v>1405</v>
      </c>
      <c r="EH1212" s="8">
        <v>7.117437722419929</v>
      </c>
      <c r="EI1212" s="30">
        <v>0.00038978</v>
      </c>
    </row>
    <row r="1213" spans="137:139" ht="15">
      <c r="EG1213" s="12">
        <v>1406</v>
      </c>
      <c r="EH1213" s="8">
        <v>7.112375533428166</v>
      </c>
      <c r="EI1213" s="30">
        <v>0.00037427</v>
      </c>
    </row>
    <row r="1214" spans="137:139" ht="15">
      <c r="EG1214" s="12">
        <v>1407</v>
      </c>
      <c r="EH1214" s="8">
        <v>7.107320540156361</v>
      </c>
      <c r="EI1214" s="30">
        <v>0.00035932</v>
      </c>
    </row>
    <row r="1215" spans="137:139" ht="15">
      <c r="EG1215" s="12">
        <v>1408</v>
      </c>
      <c r="EH1215" s="8">
        <v>7.1022727272727275</v>
      </c>
      <c r="EI1215" s="30">
        <v>0.00034499</v>
      </c>
    </row>
    <row r="1216" spans="137:139" ht="15">
      <c r="EG1216" s="12">
        <v>1409</v>
      </c>
      <c r="EH1216" s="8">
        <v>7.097232079488999</v>
      </c>
      <c r="EI1216" s="30">
        <v>0.00033116</v>
      </c>
    </row>
    <row r="1217" spans="137:139" ht="15">
      <c r="EG1217" s="12">
        <v>1410</v>
      </c>
      <c r="EH1217" s="8">
        <v>7.092198581560284</v>
      </c>
      <c r="EI1217" s="30">
        <v>0.00031789</v>
      </c>
    </row>
    <row r="1218" spans="137:139" ht="15">
      <c r="EG1218" s="12">
        <v>1411</v>
      </c>
      <c r="EH1218" s="8">
        <v>7.087172218284905</v>
      </c>
      <c r="EI1218" s="30">
        <v>0.00030512</v>
      </c>
    </row>
    <row r="1219" spans="137:139" ht="15">
      <c r="EG1219" s="12">
        <v>1412</v>
      </c>
      <c r="EH1219" s="8">
        <v>7.0821529745042495</v>
      </c>
      <c r="EI1219" s="30">
        <v>0.00029282</v>
      </c>
    </row>
    <row r="1220" spans="137:139" ht="15">
      <c r="EG1220" s="12">
        <v>1413</v>
      </c>
      <c r="EH1220" s="8">
        <v>7.077140835102619</v>
      </c>
      <c r="EI1220" s="30">
        <v>0.000281</v>
      </c>
    </row>
    <row r="1221" spans="137:139" ht="15">
      <c r="EG1221" s="12">
        <v>1414</v>
      </c>
      <c r="EH1221" s="8">
        <v>7.072135785007072</v>
      </c>
      <c r="EI1221" s="30">
        <v>0.00026965</v>
      </c>
    </row>
    <row r="1222" spans="137:139" ht="15">
      <c r="EG1222" s="12">
        <v>1415</v>
      </c>
      <c r="EH1222" s="8">
        <v>7.067137809187279</v>
      </c>
      <c r="EI1222" s="30">
        <v>0.00025873</v>
      </c>
    </row>
    <row r="1223" spans="137:139" ht="15">
      <c r="EG1223" s="12">
        <v>1416</v>
      </c>
      <c r="EH1223" s="8">
        <v>7.062146892655367</v>
      </c>
      <c r="EI1223" s="30">
        <v>0.00024822</v>
      </c>
    </row>
    <row r="1224" spans="137:139" ht="15">
      <c r="EG1224" s="12">
        <v>1417</v>
      </c>
      <c r="EH1224" s="8">
        <v>7.057163020465773</v>
      </c>
      <c r="EI1224" s="30">
        <v>0.00023813</v>
      </c>
    </row>
    <row r="1225" spans="137:139" ht="15">
      <c r="EG1225" s="12">
        <v>1418</v>
      </c>
      <c r="EH1225" s="8">
        <v>7.052186177715091</v>
      </c>
      <c r="EI1225" s="30">
        <v>0.00022841</v>
      </c>
    </row>
    <row r="1226" spans="137:139" ht="15">
      <c r="EG1226" s="12">
        <v>1419</v>
      </c>
      <c r="EH1226" s="8">
        <v>7.047216349541931</v>
      </c>
      <c r="EI1226" s="30">
        <v>0.00021908</v>
      </c>
    </row>
    <row r="1227" spans="137:139" ht="15">
      <c r="EG1227" s="12">
        <v>1420</v>
      </c>
      <c r="EH1227" s="8">
        <v>7.042253521126761</v>
      </c>
      <c r="EI1227" s="30">
        <v>0.00021012</v>
      </c>
    </row>
    <row r="1228" spans="137:139" ht="15">
      <c r="EG1228" s="12">
        <v>1421</v>
      </c>
      <c r="EH1228" s="8">
        <v>7.037297677691766</v>
      </c>
      <c r="EI1228" s="30">
        <v>0.00020149</v>
      </c>
    </row>
    <row r="1229" spans="137:139" ht="15">
      <c r="EG1229" s="12">
        <v>1422</v>
      </c>
      <c r="EH1229" s="8">
        <v>7.032348804500703</v>
      </c>
      <c r="EI1229" s="30">
        <v>0.00019322</v>
      </c>
    </row>
    <row r="1230" spans="137:139" ht="15">
      <c r="EG1230" s="12">
        <v>1423</v>
      </c>
      <c r="EH1230" s="8">
        <v>7.027406886858749</v>
      </c>
      <c r="EI1230" s="30">
        <v>0.00018526</v>
      </c>
    </row>
    <row r="1231" spans="137:139" ht="15">
      <c r="EG1231" s="12">
        <v>1424</v>
      </c>
      <c r="EH1231" s="8">
        <v>7.022471910112359</v>
      </c>
      <c r="EI1231" s="30">
        <v>0.00017762</v>
      </c>
    </row>
    <row r="1232" spans="137:139" ht="15">
      <c r="EG1232" s="12">
        <v>1425</v>
      </c>
      <c r="EH1232" s="8">
        <v>7.017543859649122</v>
      </c>
      <c r="EI1232" s="30">
        <v>0.00017027</v>
      </c>
    </row>
    <row r="1233" spans="137:139" ht="15">
      <c r="EG1233" s="12">
        <v>1426</v>
      </c>
      <c r="EH1233" s="8">
        <v>7.012622720897616</v>
      </c>
      <c r="EI1233" s="30">
        <v>0.00016321</v>
      </c>
    </row>
    <row r="1234" spans="137:139" ht="15">
      <c r="EG1234" s="12">
        <v>1427</v>
      </c>
      <c r="EH1234" s="8">
        <v>7.00770847932726</v>
      </c>
      <c r="EI1234" s="30">
        <v>0.00015643</v>
      </c>
    </row>
    <row r="1235" spans="137:139" ht="15">
      <c r="EG1235" s="12">
        <v>1428</v>
      </c>
      <c r="EH1235" s="8">
        <v>7.002801120448179</v>
      </c>
      <c r="EI1235" s="30">
        <v>0.00014992</v>
      </c>
    </row>
    <row r="1236" spans="137:139" ht="15">
      <c r="EG1236" s="12">
        <v>1429</v>
      </c>
      <c r="EH1236" s="8">
        <v>6.997900629811056</v>
      </c>
      <c r="EI1236" s="30">
        <v>0.00014367</v>
      </c>
    </row>
    <row r="1237" spans="137:139" ht="15">
      <c r="EG1237" s="12">
        <v>1430</v>
      </c>
      <c r="EH1237" s="8">
        <v>6.993006993006993</v>
      </c>
      <c r="EI1237" s="30">
        <v>0.00013767</v>
      </c>
    </row>
    <row r="1238" spans="137:139" ht="15">
      <c r="EG1238" s="12">
        <v>1431</v>
      </c>
      <c r="EH1238" s="8">
        <v>6.988120195667365</v>
      </c>
      <c r="EI1238" s="30">
        <v>0.0001319</v>
      </c>
    </row>
    <row r="1239" spans="137:139" ht="15">
      <c r="EG1239" s="12">
        <v>1432</v>
      </c>
      <c r="EH1239" s="8">
        <v>6.983240223463687</v>
      </c>
      <c r="EI1239" s="30">
        <v>0.00012636</v>
      </c>
    </row>
    <row r="1240" spans="137:139" ht="15">
      <c r="EG1240" s="12">
        <v>1433</v>
      </c>
      <c r="EH1240" s="8">
        <v>6.978367062107466</v>
      </c>
      <c r="EI1240" s="30">
        <v>0.00012105</v>
      </c>
    </row>
    <row r="1241" spans="137:139" ht="15">
      <c r="EG1241" s="12">
        <v>1434</v>
      </c>
      <c r="EH1241" s="8">
        <v>6.97350069735007</v>
      </c>
      <c r="EI1241" s="30">
        <v>0.00011594</v>
      </c>
    </row>
    <row r="1242" spans="137:139" ht="15">
      <c r="EG1242" s="12">
        <v>1435</v>
      </c>
      <c r="EH1242" s="8">
        <v>6.968641114982578</v>
      </c>
      <c r="EI1242" s="30">
        <v>0.00011105</v>
      </c>
    </row>
    <row r="1243" spans="137:139" ht="15">
      <c r="EG1243" s="12">
        <v>1436</v>
      </c>
      <c r="EH1243" s="8">
        <v>6.963788300835654</v>
      </c>
      <c r="EI1243" s="30">
        <v>0.00010635</v>
      </c>
    </row>
    <row r="1244" spans="137:139" ht="15">
      <c r="EG1244" s="12">
        <v>1437</v>
      </c>
      <c r="EH1244" s="8">
        <v>6.958942240779402</v>
      </c>
      <c r="EI1244" s="30">
        <v>0.00010184</v>
      </c>
    </row>
    <row r="1245" spans="137:139" ht="15">
      <c r="EG1245" s="12">
        <v>1438</v>
      </c>
      <c r="EH1245" s="8">
        <v>6.954102920723226</v>
      </c>
      <c r="EI1245" s="30">
        <v>9.7514E-05</v>
      </c>
    </row>
    <row r="1246" spans="137:139" ht="15">
      <c r="EG1246" s="12">
        <v>1439</v>
      </c>
      <c r="EH1246" s="8">
        <v>6.949270326615705</v>
      </c>
      <c r="EI1246" s="30">
        <v>9.3355E-05</v>
      </c>
    </row>
    <row r="1247" spans="137:139" ht="15">
      <c r="EG1247" s="12">
        <v>1440</v>
      </c>
      <c r="EH1247" s="8">
        <v>6.944444444444445</v>
      </c>
      <c r="EI1247" s="30">
        <v>8.9377E-05</v>
      </c>
    </row>
    <row r="1248" spans="137:139" ht="15">
      <c r="EG1248" s="12">
        <v>1441</v>
      </c>
      <c r="EH1248" s="8">
        <v>6.939625260235947</v>
      </c>
      <c r="EI1248" s="30">
        <v>8.5555E-05</v>
      </c>
    </row>
    <row r="1249" spans="137:139" ht="15">
      <c r="EG1249" s="12">
        <v>1442</v>
      </c>
      <c r="EH1249" s="8">
        <v>6.934812760055479</v>
      </c>
      <c r="EI1249" s="30">
        <v>8.1885E-05</v>
      </c>
    </row>
    <row r="1250" spans="137:139" ht="15">
      <c r="EG1250" s="12">
        <v>1443</v>
      </c>
      <c r="EH1250" s="8">
        <v>6.93000693000693</v>
      </c>
      <c r="EI1250" s="30">
        <v>7.8372E-05</v>
      </c>
    </row>
    <row r="1251" spans="137:139" ht="15">
      <c r="EG1251" s="12">
        <v>1444</v>
      </c>
      <c r="EH1251" s="8">
        <v>6.925207756232687</v>
      </c>
      <c r="EI1251" s="30">
        <v>7.4994E-05</v>
      </c>
    </row>
    <row r="1252" spans="137:139" ht="15">
      <c r="EG1252" s="12">
        <v>1445</v>
      </c>
      <c r="EH1252" s="8">
        <v>6.920415224913494</v>
      </c>
      <c r="EI1252" s="30">
        <v>7.1762E-05</v>
      </c>
    </row>
    <row r="1253" spans="137:139" ht="15">
      <c r="EG1253" s="12">
        <v>1446</v>
      </c>
      <c r="EH1253" s="8">
        <v>6.915629322268327</v>
      </c>
      <c r="EI1253" s="30">
        <v>6.8662E-05</v>
      </c>
    </row>
    <row r="1254" spans="137:139" ht="15">
      <c r="EG1254" s="12">
        <v>1447</v>
      </c>
      <c r="EH1254" s="8">
        <v>6.91085003455425</v>
      </c>
      <c r="EI1254" s="30">
        <v>6.5689E-05</v>
      </c>
    </row>
    <row r="1255" spans="137:139" ht="15">
      <c r="EG1255" s="12">
        <v>1448</v>
      </c>
      <c r="EH1255" s="8">
        <v>6.906077348066298</v>
      </c>
      <c r="EI1255" s="30">
        <v>6.284E-05</v>
      </c>
    </row>
    <row r="1256" spans="137:139" ht="15">
      <c r="EG1256" s="12">
        <v>1449</v>
      </c>
      <c r="EH1256" s="8">
        <v>6.901311249137336</v>
      </c>
      <c r="EI1256" s="30">
        <v>6.0106E-05</v>
      </c>
    </row>
    <row r="1257" spans="137:139" ht="15">
      <c r="EG1257" s="12">
        <v>1450</v>
      </c>
      <c r="EH1257" s="8">
        <v>6.896551724137931</v>
      </c>
      <c r="EI1257" s="30">
        <v>5.7487E-05</v>
      </c>
    </row>
    <row r="1258" spans="137:139" ht="15">
      <c r="EG1258" s="12">
        <v>1451</v>
      </c>
      <c r="EH1258" s="8">
        <v>6.891798759476223</v>
      </c>
      <c r="EI1258" s="30">
        <v>5.4975E-05</v>
      </c>
    </row>
    <row r="1259" spans="137:139" ht="15">
      <c r="EG1259" s="12">
        <v>1452</v>
      </c>
      <c r="EH1259" s="8">
        <v>6.887052341597796</v>
      </c>
      <c r="EI1259" s="30">
        <v>5.257E-05</v>
      </c>
    </row>
    <row r="1260" spans="137:139" ht="15">
      <c r="EG1260" s="12">
        <v>1453</v>
      </c>
      <c r="EH1260" s="8">
        <v>6.882312456985547</v>
      </c>
      <c r="EI1260" s="30">
        <v>5.0265E-05</v>
      </c>
    </row>
    <row r="1261" spans="137:139" ht="15">
      <c r="EG1261" s="12">
        <v>1454</v>
      </c>
      <c r="EH1261" s="8">
        <v>6.87757909215956</v>
      </c>
      <c r="EI1261" s="30">
        <v>4.8056E-05</v>
      </c>
    </row>
    <row r="1262" spans="137:139" ht="15">
      <c r="EG1262" s="12">
        <v>1455</v>
      </c>
      <c r="EH1262" s="8">
        <v>6.872852233676976</v>
      </c>
      <c r="EI1262" s="30">
        <v>4.5942E-05</v>
      </c>
    </row>
    <row r="1263" spans="137:139" ht="15">
      <c r="EG1263" s="12">
        <v>1456</v>
      </c>
      <c r="EH1263" s="8">
        <v>6.868131868131869</v>
      </c>
      <c r="EI1263" s="30">
        <v>4.3913E-05</v>
      </c>
    </row>
    <row r="1264" spans="137:139" ht="15">
      <c r="EG1264" s="12">
        <v>1457</v>
      </c>
      <c r="EH1264" s="8">
        <v>6.863417982155113</v>
      </c>
      <c r="EI1264" s="30">
        <v>4.1972E-05</v>
      </c>
    </row>
    <row r="1265" spans="137:139" ht="15">
      <c r="EG1265" s="12">
        <v>1458</v>
      </c>
      <c r="EH1265" s="8">
        <v>6.858710562414266</v>
      </c>
      <c r="EI1265" s="30">
        <v>4.0113E-05</v>
      </c>
    </row>
    <row r="1266" spans="137:139" ht="15">
      <c r="EG1266" s="12">
        <v>1459</v>
      </c>
      <c r="EH1266" s="8">
        <v>6.854009595613435</v>
      </c>
      <c r="EI1266" s="30">
        <v>3.8333E-05</v>
      </c>
    </row>
    <row r="1267" spans="137:139" ht="15">
      <c r="EG1267" s="12">
        <v>1460</v>
      </c>
      <c r="EH1267" s="8">
        <v>6.8493150684931505</v>
      </c>
      <c r="EI1267" s="30">
        <v>3.6628E-05</v>
      </c>
    </row>
    <row r="1268" spans="137:139" ht="15">
      <c r="EG1268" s="12">
        <v>1461</v>
      </c>
      <c r="EH1268" s="8">
        <v>6.844626967830253</v>
      </c>
      <c r="EI1268" s="30">
        <v>3.4995E-05</v>
      </c>
    </row>
    <row r="1269" spans="137:139" ht="15">
      <c r="EG1269" s="12">
        <v>1462</v>
      </c>
      <c r="EH1269" s="8">
        <v>6.839945280437757</v>
      </c>
      <c r="EI1269" s="30">
        <v>3.3432E-05</v>
      </c>
    </row>
    <row r="1270" spans="137:139" ht="15">
      <c r="EG1270" s="12">
        <v>1463</v>
      </c>
      <c r="EH1270" s="8">
        <v>6.83526999316473</v>
      </c>
      <c r="EI1270" s="30">
        <v>3.1936E-05</v>
      </c>
    </row>
    <row r="1271" spans="137:139" ht="15">
      <c r="EG1271" s="12">
        <v>1464</v>
      </c>
      <c r="EH1271" s="8">
        <v>6.830601092896175</v>
      </c>
      <c r="EI1271" s="30">
        <v>3.0503E-05</v>
      </c>
    </row>
    <row r="1272" spans="137:139" ht="15">
      <c r="EG1272" s="12">
        <v>1465</v>
      </c>
      <c r="EH1272" s="8">
        <v>6.825938566552901</v>
      </c>
      <c r="EI1272" s="30">
        <v>2.9132E-05</v>
      </c>
    </row>
    <row r="1273" spans="137:139" ht="15">
      <c r="EG1273" s="12">
        <v>1466</v>
      </c>
      <c r="EH1273" s="8">
        <v>6.8212824010914055</v>
      </c>
      <c r="EI1273" s="30">
        <v>2.7819E-05</v>
      </c>
    </row>
    <row r="1274" spans="137:139" ht="15">
      <c r="EG1274" s="12">
        <v>1467</v>
      </c>
      <c r="EH1274" s="8">
        <v>6.81663258350375</v>
      </c>
      <c r="EI1274" s="30">
        <v>2.6564E-05</v>
      </c>
    </row>
    <row r="1275" spans="137:139" ht="15">
      <c r="EG1275" s="12">
        <v>1468</v>
      </c>
      <c r="EH1275" s="8">
        <v>6.8119891008174385</v>
      </c>
      <c r="EI1275" s="30">
        <v>2.5363E-05</v>
      </c>
    </row>
    <row r="1276" spans="137:139" ht="15">
      <c r="EG1276" s="12">
        <v>1469</v>
      </c>
      <c r="EH1276" s="8">
        <v>6.807351940095303</v>
      </c>
      <c r="EI1276" s="30">
        <v>2.4214E-05</v>
      </c>
    </row>
    <row r="1277" spans="137:139" ht="15">
      <c r="EG1277" s="12">
        <v>1470</v>
      </c>
      <c r="EH1277" s="8">
        <v>6.802721088435374</v>
      </c>
      <c r="EI1277" s="30">
        <v>2.3115E-05</v>
      </c>
    </row>
    <row r="1278" spans="137:139" ht="15">
      <c r="EG1278" s="12">
        <v>1471</v>
      </c>
      <c r="EH1278" s="8">
        <v>6.798096532970768</v>
      </c>
      <c r="EI1278" s="30">
        <v>2.2063E-05</v>
      </c>
    </row>
    <row r="1279" spans="137:139" ht="15">
      <c r="EG1279" s="12">
        <v>1472</v>
      </c>
      <c r="EH1279" s="8">
        <v>6.793478260869565</v>
      </c>
      <c r="EI1279" s="30">
        <v>2.1057E-05</v>
      </c>
    </row>
    <row r="1280" spans="137:139" ht="15">
      <c r="EG1280" s="12">
        <v>1473</v>
      </c>
      <c r="EH1280" s="8">
        <v>6.788866259334691</v>
      </c>
      <c r="EI1280" s="30">
        <v>2.0096E-05</v>
      </c>
    </row>
    <row r="1281" spans="137:139" ht="15">
      <c r="EG1281" s="12">
        <v>1474</v>
      </c>
      <c r="EH1281" s="8">
        <v>6.7842605156037985</v>
      </c>
      <c r="EI1281" s="30">
        <v>1.9176E-05</v>
      </c>
    </row>
    <row r="1282" spans="137:139" ht="15">
      <c r="EG1282" s="12">
        <v>1475</v>
      </c>
      <c r="EH1282" s="8">
        <v>6.779661016949153</v>
      </c>
      <c r="EI1282" s="30">
        <v>1.8297E-05</v>
      </c>
    </row>
    <row r="1283" spans="137:139" ht="15">
      <c r="EG1283" s="12">
        <v>1476</v>
      </c>
      <c r="EH1283" s="8">
        <v>6.775067750677507</v>
      </c>
      <c r="EI1283" s="30">
        <v>1.7456E-05</v>
      </c>
    </row>
    <row r="1284" spans="137:139" ht="15">
      <c r="EG1284" s="12">
        <v>1477</v>
      </c>
      <c r="EH1284" s="8">
        <v>6.770480704129993</v>
      </c>
      <c r="EI1284" s="30">
        <v>1.6651E-05</v>
      </c>
    </row>
    <row r="1285" spans="137:139" ht="15">
      <c r="EG1285" s="12">
        <v>1478</v>
      </c>
      <c r="EH1285" s="8">
        <v>6.765899864682003</v>
      </c>
      <c r="EI1285" s="30">
        <v>1.5884E-05</v>
      </c>
    </row>
    <row r="1286" spans="137:139" ht="15">
      <c r="EG1286" s="12">
        <v>1479</v>
      </c>
      <c r="EH1286" s="8">
        <v>6.761325219743069</v>
      </c>
      <c r="EI1286" s="30">
        <v>1.5149E-05</v>
      </c>
    </row>
    <row r="1287" spans="137:139" ht="15">
      <c r="EG1287" s="12">
        <v>1480</v>
      </c>
      <c r="EH1287" s="8">
        <v>6.756756756756757</v>
      </c>
      <c r="EI1287" s="30">
        <v>1.4447E-05</v>
      </c>
    </row>
    <row r="1288" spans="137:139" ht="15">
      <c r="EG1288" s="12">
        <v>1481</v>
      </c>
      <c r="EH1288" s="8">
        <v>6.75219446320054</v>
      </c>
      <c r="EI1288" s="30">
        <v>1.3776E-05</v>
      </c>
    </row>
    <row r="1289" spans="137:139" ht="15">
      <c r="EG1289" s="12">
        <v>1482</v>
      </c>
      <c r="EH1289" s="8">
        <v>6.747638326585695</v>
      </c>
      <c r="EI1289" s="30">
        <v>1.3136E-05</v>
      </c>
    </row>
    <row r="1290" spans="137:139" ht="15">
      <c r="EG1290" s="12">
        <v>1483</v>
      </c>
      <c r="EH1290" s="8">
        <v>6.743088334457181</v>
      </c>
      <c r="EI1290" s="30">
        <v>1.2524E-05</v>
      </c>
    </row>
    <row r="1291" spans="137:139" ht="15">
      <c r="EG1291" s="12">
        <v>1484</v>
      </c>
      <c r="EH1291" s="8">
        <v>6.738544474393532</v>
      </c>
      <c r="EI1291" s="30">
        <v>1.1939E-05</v>
      </c>
    </row>
    <row r="1292" spans="137:139" ht="15">
      <c r="EG1292" s="12">
        <v>1485</v>
      </c>
      <c r="EH1292" s="8">
        <v>6.734006734006734</v>
      </c>
      <c r="EI1292" s="30">
        <v>1.138E-05</v>
      </c>
    </row>
    <row r="1293" spans="137:139" ht="15">
      <c r="EG1293" s="12">
        <v>1486</v>
      </c>
      <c r="EH1293" s="8">
        <v>6.7294751009421265</v>
      </c>
      <c r="EI1293" s="30">
        <v>1.0847E-05</v>
      </c>
    </row>
    <row r="1294" spans="137:139" ht="15">
      <c r="EG1294" s="12">
        <v>1487</v>
      </c>
      <c r="EH1294" s="8">
        <v>6.724949562878279</v>
      </c>
      <c r="EI1294" s="30">
        <v>1.0337E-05</v>
      </c>
    </row>
    <row r="1295" spans="137:139" ht="15">
      <c r="EG1295" s="12">
        <v>1488</v>
      </c>
      <c r="EH1295" s="8">
        <v>6.720430107526882</v>
      </c>
      <c r="EI1295" s="30">
        <v>9.8504E-06</v>
      </c>
    </row>
    <row r="1296" spans="137:139" ht="15">
      <c r="EG1296" s="12">
        <v>1489</v>
      </c>
      <c r="EH1296" s="8">
        <v>6.71591672263264</v>
      </c>
      <c r="EI1296" s="30">
        <v>9.386E-06</v>
      </c>
    </row>
    <row r="1297" spans="137:139" ht="15">
      <c r="EG1297" s="12">
        <v>1490</v>
      </c>
      <c r="EH1297" s="8">
        <v>6.711409395973154</v>
      </c>
      <c r="EI1297" s="30">
        <v>8.9425E-06</v>
      </c>
    </row>
    <row r="1298" spans="137:139" ht="15">
      <c r="EG1298" s="12">
        <v>1491</v>
      </c>
      <c r="EH1298" s="8">
        <v>6.70690811535882</v>
      </c>
      <c r="EI1298" s="30">
        <v>8.5187E-06</v>
      </c>
    </row>
    <row r="1299" spans="137:139" ht="15">
      <c r="EG1299" s="12">
        <v>1492</v>
      </c>
      <c r="EH1299" s="8">
        <v>6.702412868632708</v>
      </c>
      <c r="EI1299" s="30">
        <v>8.1145E-06</v>
      </c>
    </row>
    <row r="1300" spans="137:139" ht="15">
      <c r="EG1300" s="12">
        <v>1493</v>
      </c>
      <c r="EH1300" s="8">
        <v>6.697923643670462</v>
      </c>
      <c r="EI1300" s="30">
        <v>7.7292E-06</v>
      </c>
    </row>
    <row r="1301" spans="137:139" ht="15">
      <c r="EG1301" s="12">
        <v>1494</v>
      </c>
      <c r="EH1301" s="8">
        <v>6.693440428380187</v>
      </c>
      <c r="EI1301" s="30">
        <v>7.361E-06</v>
      </c>
    </row>
    <row r="1302" spans="137:139" ht="15">
      <c r="EG1302" s="12">
        <v>1495</v>
      </c>
      <c r="EH1302" s="8">
        <v>6.688963210702341</v>
      </c>
      <c r="EI1302" s="30">
        <v>7.0096E-06</v>
      </c>
    </row>
    <row r="1303" spans="137:139" ht="15">
      <c r="EG1303" s="12">
        <v>1496</v>
      </c>
      <c r="EH1303" s="8">
        <v>6.684491978609625</v>
      </c>
      <c r="EI1303" s="30">
        <v>6.6744E-06</v>
      </c>
    </row>
    <row r="1304" spans="137:139" ht="15">
      <c r="EG1304" s="12">
        <v>1497</v>
      </c>
      <c r="EH1304" s="8">
        <v>6.680026720106881</v>
      </c>
      <c r="EI1304" s="30">
        <v>6.3548E-06</v>
      </c>
    </row>
    <row r="1305" spans="137:139" ht="15">
      <c r="EG1305" s="12">
        <v>1498</v>
      </c>
      <c r="EH1305" s="8">
        <v>6.675567423230975</v>
      </c>
      <c r="EI1305" s="30">
        <v>6.0493E-06</v>
      </c>
    </row>
    <row r="1306" spans="137:139" ht="15">
      <c r="EG1306" s="12">
        <v>1499</v>
      </c>
      <c r="EH1306" s="8">
        <v>6.6711140760507</v>
      </c>
      <c r="EI1306" s="30">
        <v>5.7586E-06</v>
      </c>
    </row>
    <row r="1307" spans="137:139" ht="15">
      <c r="EG1307" s="12">
        <v>1500</v>
      </c>
      <c r="EH1307" s="8">
        <v>6.666666666666666</v>
      </c>
      <c r="EI1307" s="30">
        <v>5.481E-06</v>
      </c>
    </row>
    <row r="1308" spans="137:139" ht="15">
      <c r="EG1308" s="12">
        <v>1501</v>
      </c>
      <c r="EH1308" s="8">
        <v>6.662225183211192</v>
      </c>
      <c r="EI1308" s="30">
        <v>5.2164E-06</v>
      </c>
    </row>
    <row r="1309" spans="137:139" ht="15">
      <c r="EG1309" s="12">
        <v>1502</v>
      </c>
      <c r="EH1309" s="8">
        <v>6.657789613848203</v>
      </c>
      <c r="EI1309" s="30">
        <v>4.964E-06</v>
      </c>
    </row>
    <row r="1310" spans="137:139" ht="15">
      <c r="EG1310" s="12">
        <v>1503</v>
      </c>
      <c r="EH1310" s="8">
        <v>6.65335994677312</v>
      </c>
      <c r="EI1310" s="30">
        <v>4.7234E-06</v>
      </c>
    </row>
    <row r="1311" spans="137:139" ht="15">
      <c r="EG1311" s="12">
        <v>1504</v>
      </c>
      <c r="EH1311" s="8">
        <v>6.648936170212766</v>
      </c>
      <c r="EI1311" s="30">
        <v>4.4942E-06</v>
      </c>
    </row>
    <row r="1312" spans="137:139" ht="15">
      <c r="EG1312" s="12">
        <v>1505</v>
      </c>
      <c r="EH1312" s="8">
        <v>6.644518272425249</v>
      </c>
      <c r="EI1312" s="30">
        <v>4.2755E-06</v>
      </c>
    </row>
    <row r="1313" spans="137:139" ht="15">
      <c r="EG1313" s="12">
        <v>1506</v>
      </c>
      <c r="EH1313" s="8">
        <v>6.640106241699867</v>
      </c>
      <c r="EI1313" s="30">
        <v>4.0669E-06</v>
      </c>
    </row>
    <row r="1314" spans="137:139" ht="15">
      <c r="EG1314" s="12">
        <v>1507</v>
      </c>
      <c r="EH1314" s="8">
        <v>6.635700066357001</v>
      </c>
      <c r="EI1314" s="30">
        <v>3.8684E-06</v>
      </c>
    </row>
    <row r="1315" spans="137:139" ht="15">
      <c r="EG1315" s="12">
        <v>1508</v>
      </c>
      <c r="EH1315" s="8">
        <v>6.63129973474801</v>
      </c>
      <c r="EI1315" s="30">
        <v>3.679E-06</v>
      </c>
    </row>
    <row r="1316" spans="137:139" ht="15">
      <c r="EG1316" s="12">
        <v>1509</v>
      </c>
      <c r="EH1316" s="8">
        <v>6.626905235255136</v>
      </c>
      <c r="EI1316" s="30">
        <v>3.4987E-06</v>
      </c>
    </row>
    <row r="1317" spans="137:139" ht="15">
      <c r="EG1317" s="12">
        <v>1510</v>
      </c>
      <c r="EH1317" s="8">
        <v>6.622516556291391</v>
      </c>
      <c r="EI1317" s="30">
        <v>3.3268E-06</v>
      </c>
    </row>
    <row r="1318" spans="137:139" ht="15">
      <c r="EG1318" s="12">
        <v>1511</v>
      </c>
      <c r="EH1318" s="8">
        <v>6.618133686300463</v>
      </c>
      <c r="EI1318" s="30">
        <v>3.1631E-06</v>
      </c>
    </row>
    <row r="1319" spans="137:139" ht="15">
      <c r="EG1319" s="12">
        <v>1512</v>
      </c>
      <c r="EH1319" s="8">
        <v>6.613756613756613</v>
      </c>
      <c r="EI1319" s="30">
        <v>3.0071E-06</v>
      </c>
    </row>
    <row r="1320" spans="137:139" ht="15">
      <c r="EG1320" s="12">
        <v>1513</v>
      </c>
      <c r="EH1320" s="8">
        <v>6.609385327164573</v>
      </c>
      <c r="EI1320" s="30">
        <v>2.8585E-06</v>
      </c>
    </row>
    <row r="1321" spans="137:139" ht="15">
      <c r="EG1321" s="12">
        <v>1514</v>
      </c>
      <c r="EH1321" s="8">
        <v>6.605019815059445</v>
      </c>
      <c r="EI1321" s="30">
        <v>2.7169E-06</v>
      </c>
    </row>
    <row r="1322" spans="137:139" ht="15">
      <c r="EG1322" s="12">
        <v>1515</v>
      </c>
      <c r="EH1322" s="8">
        <v>6.600660066006601</v>
      </c>
      <c r="EI1322" s="30">
        <v>2.5823E-06</v>
      </c>
    </row>
    <row r="1323" spans="137:139" ht="15">
      <c r="EG1323" s="12">
        <v>1516</v>
      </c>
      <c r="EH1323" s="8">
        <v>6.596306068601583</v>
      </c>
      <c r="EI1323" s="30">
        <v>2.4538E-06</v>
      </c>
    </row>
    <row r="1324" spans="137:139" ht="15">
      <c r="EG1324" s="12">
        <v>1517</v>
      </c>
      <c r="EH1324" s="8">
        <v>6.591957811470006</v>
      </c>
      <c r="EI1324" s="30">
        <v>2.3317E-06</v>
      </c>
    </row>
    <row r="1325" spans="137:139" ht="15">
      <c r="EG1325" s="12">
        <v>1518</v>
      </c>
      <c r="EH1325" s="8">
        <v>6.587615283267457</v>
      </c>
      <c r="EI1325" s="30">
        <v>2.2154E-06</v>
      </c>
    </row>
    <row r="1326" spans="137:139" ht="15">
      <c r="EG1326" s="12">
        <v>1519</v>
      </c>
      <c r="EH1326" s="8">
        <v>6.583278472679394</v>
      </c>
      <c r="EI1326" s="30">
        <v>2.1047E-06</v>
      </c>
    </row>
    <row r="1327" spans="137:139" ht="15">
      <c r="EG1327" s="12">
        <v>1520</v>
      </c>
      <c r="EH1327" s="8">
        <v>6.578947368421052</v>
      </c>
      <c r="EI1327" s="30">
        <v>1.9993E-06</v>
      </c>
    </row>
    <row r="1328" spans="137:139" ht="15">
      <c r="EG1328" s="12">
        <v>1521</v>
      </c>
      <c r="EH1328" s="8">
        <v>6.574621959237344</v>
      </c>
      <c r="EI1328" s="30">
        <v>1.899E-06</v>
      </c>
    </row>
    <row r="1329" spans="137:139" ht="15">
      <c r="EG1329" s="12">
        <v>1522</v>
      </c>
      <c r="EH1329" s="8">
        <v>6.570302233902759</v>
      </c>
      <c r="EI1329" s="30">
        <v>1.8035E-06</v>
      </c>
    </row>
    <row r="1330" spans="137:139" ht="15">
      <c r="EG1330" s="12">
        <v>1523</v>
      </c>
      <c r="EH1330" s="8">
        <v>6.5659881812212735</v>
      </c>
      <c r="EI1330" s="30">
        <v>1.7128E-06</v>
      </c>
    </row>
    <row r="1331" spans="137:139" ht="15">
      <c r="EG1331" s="12">
        <v>1524</v>
      </c>
      <c r="EH1331" s="8">
        <v>6.561679790026247</v>
      </c>
      <c r="EI1331" s="30">
        <v>1.6264E-06</v>
      </c>
    </row>
    <row r="1332" spans="137:139" ht="15">
      <c r="EG1332" s="12">
        <v>1525</v>
      </c>
      <c r="EH1332" s="8">
        <v>6.557377049180328</v>
      </c>
      <c r="EI1332" s="30">
        <v>1.5442E-06</v>
      </c>
    </row>
    <row r="1333" spans="137:139" ht="15">
      <c r="EG1333" s="12">
        <v>1526</v>
      </c>
      <c r="EH1333" s="8">
        <v>6.553079947575361</v>
      </c>
      <c r="EI1333" s="30">
        <v>1.466E-06</v>
      </c>
    </row>
    <row r="1334" spans="137:139" ht="15">
      <c r="EG1334" s="12">
        <v>1527</v>
      </c>
      <c r="EH1334" s="8">
        <v>6.5487884741322855</v>
      </c>
      <c r="EI1334" s="30">
        <v>1.3917E-06</v>
      </c>
    </row>
    <row r="1335" spans="137:139" ht="15">
      <c r="EG1335" s="12">
        <v>1528</v>
      </c>
      <c r="EH1335" s="8">
        <v>6.544502617801047</v>
      </c>
      <c r="EI1335" s="30">
        <v>1.3209E-06</v>
      </c>
    </row>
    <row r="1336" spans="137:139" ht="15">
      <c r="EG1336" s="12">
        <v>1529</v>
      </c>
      <c r="EH1336" s="8">
        <v>6.540222367560498</v>
      </c>
      <c r="EI1336" s="30">
        <v>1.2537E-06</v>
      </c>
    </row>
    <row r="1337" spans="137:139" ht="15">
      <c r="EG1337" s="12">
        <v>1530</v>
      </c>
      <c r="EH1337" s="8">
        <v>6.5359477124183005</v>
      </c>
      <c r="EI1337" s="30">
        <v>1.1897E-06</v>
      </c>
    </row>
    <row r="1338" spans="137:139" ht="15">
      <c r="EG1338" s="12">
        <v>1531</v>
      </c>
      <c r="EH1338" s="8">
        <v>6.531678641410843</v>
      </c>
      <c r="EI1338" s="30">
        <v>1.1289E-06</v>
      </c>
    </row>
    <row r="1339" spans="137:139" ht="15">
      <c r="EG1339" s="12">
        <v>1532</v>
      </c>
      <c r="EH1339" s="8">
        <v>6.527415143603133</v>
      </c>
      <c r="EI1339" s="30">
        <v>1.0712E-06</v>
      </c>
    </row>
    <row r="1340" spans="137:139" ht="15">
      <c r="EG1340" s="12">
        <v>1533</v>
      </c>
      <c r="EH1340" s="8">
        <v>6.523157208088715</v>
      </c>
      <c r="EI1340" s="30">
        <v>1.0161E-06</v>
      </c>
    </row>
    <row r="1341" spans="137:139" ht="15">
      <c r="EG1341" s="12">
        <v>1534</v>
      </c>
      <c r="EH1341" s="8">
        <v>6.51890482398957</v>
      </c>
      <c r="EI1341" s="30">
        <v>9.6398E-07</v>
      </c>
    </row>
    <row r="1342" spans="137:139" ht="15">
      <c r="EG1342" s="12">
        <v>1535</v>
      </c>
      <c r="EH1342" s="8">
        <v>6.514657980456026</v>
      </c>
      <c r="EI1342" s="30">
        <v>9.1433E-07</v>
      </c>
    </row>
    <row r="1343" spans="137:139" ht="15">
      <c r="EG1343" s="12">
        <v>1536</v>
      </c>
      <c r="EH1343" s="8">
        <v>6.510416666666666</v>
      </c>
      <c r="EI1343" s="30">
        <v>8.6722E-07</v>
      </c>
    </row>
    <row r="1344" spans="137:139" ht="15">
      <c r="EG1344" s="12">
        <v>1537</v>
      </c>
      <c r="EH1344" s="8">
        <v>6.506180871828238</v>
      </c>
      <c r="EI1344" s="30">
        <v>8.224E-07</v>
      </c>
    </row>
    <row r="1345" spans="137:139" ht="15">
      <c r="EG1345" s="12">
        <v>1538</v>
      </c>
      <c r="EH1345" s="8">
        <v>6.501950585175553</v>
      </c>
      <c r="EI1345" s="30">
        <v>7.7979E-07</v>
      </c>
    </row>
    <row r="1346" spans="137:139" ht="15">
      <c r="EG1346" s="12">
        <v>1539</v>
      </c>
      <c r="EH1346" s="8">
        <v>6.49772579597141</v>
      </c>
      <c r="EI1346" s="30">
        <v>7.393E-07</v>
      </c>
    </row>
    <row r="1347" spans="137:139" ht="15">
      <c r="EG1347" s="12">
        <v>1540</v>
      </c>
      <c r="EH1347" s="8">
        <v>6.4935064935064934</v>
      </c>
      <c r="EI1347" s="30">
        <v>7.0099E-07</v>
      </c>
    </row>
    <row r="1348" spans="137:139" ht="15">
      <c r="EG1348" s="12">
        <v>1541</v>
      </c>
      <c r="EH1348" s="8">
        <v>6.489292667099286</v>
      </c>
      <c r="EI1348" s="30">
        <v>6.644E-07</v>
      </c>
    </row>
    <row r="1349" spans="137:139" ht="15">
      <c r="EG1349" s="12">
        <v>1542</v>
      </c>
      <c r="EH1349" s="8">
        <v>6.485084306095979</v>
      </c>
      <c r="EI1349" s="30">
        <v>6.2983E-07</v>
      </c>
    </row>
    <row r="1350" spans="137:139" ht="15">
      <c r="EG1350" s="12">
        <v>1543</v>
      </c>
      <c r="EH1350" s="8">
        <v>6.480881399870382</v>
      </c>
      <c r="EI1350" s="30">
        <v>5.9688E-07</v>
      </c>
    </row>
    <row r="1351" spans="137:139" ht="15">
      <c r="EG1351" s="12">
        <v>1544</v>
      </c>
      <c r="EH1351" s="8">
        <v>6.476683937823834</v>
      </c>
      <c r="EI1351" s="30">
        <v>5.6566E-07</v>
      </c>
    </row>
    <row r="1352" spans="137:139" ht="15">
      <c r="EG1352" s="12">
        <v>1545</v>
      </c>
      <c r="EH1352" s="8">
        <v>6.472491909385114</v>
      </c>
      <c r="EI1352" s="30">
        <v>5.3603E-07</v>
      </c>
    </row>
    <row r="1353" spans="137:139" ht="15">
      <c r="EG1353" s="12">
        <v>1546</v>
      </c>
      <c r="EH1353" s="8">
        <v>6.46830530401035</v>
      </c>
      <c r="EI1353" s="30">
        <v>5.0795E-07</v>
      </c>
    </row>
    <row r="1354" spans="137:139" ht="15">
      <c r="EG1354" s="12">
        <v>1547</v>
      </c>
      <c r="EH1354" s="8">
        <v>6.464124111182935</v>
      </c>
      <c r="EI1354" s="30">
        <v>4.8124E-07</v>
      </c>
    </row>
    <row r="1355" spans="137:139" ht="15">
      <c r="EG1355" s="12">
        <v>1548</v>
      </c>
      <c r="EH1355" s="8">
        <v>6.459948320413437</v>
      </c>
      <c r="EI1355" s="30">
        <v>4.5589E-07</v>
      </c>
    </row>
    <row r="1356" spans="137:139" ht="15">
      <c r="EG1356" s="12">
        <v>1549</v>
      </c>
      <c r="EH1356" s="8">
        <v>6.455777921239509</v>
      </c>
      <c r="EI1356" s="30">
        <v>4.3175E-07</v>
      </c>
    </row>
    <row r="1357" spans="137:139" ht="15">
      <c r="EG1357" s="12">
        <v>1550</v>
      </c>
      <c r="EH1357" s="8">
        <v>6.451612903225806</v>
      </c>
      <c r="EI1357" s="30">
        <v>4.089E-07</v>
      </c>
    </row>
    <row r="1358" spans="137:139" ht="15">
      <c r="EG1358" s="12">
        <v>1551</v>
      </c>
      <c r="EH1358" s="8">
        <v>6.447453255963894</v>
      </c>
      <c r="EI1358" s="30">
        <v>3.8714E-07</v>
      </c>
    </row>
    <row r="1359" spans="137:139" ht="15">
      <c r="EG1359" s="12">
        <v>1552</v>
      </c>
      <c r="EH1359" s="8">
        <v>6.443298969072165</v>
      </c>
      <c r="EI1359" s="30">
        <v>3.6652E-07</v>
      </c>
    </row>
    <row r="1360" spans="137:139" ht="15">
      <c r="EG1360" s="12">
        <v>1553</v>
      </c>
      <c r="EH1360" s="8">
        <v>6.43915003219575</v>
      </c>
      <c r="EI1360" s="30">
        <v>3.4707E-07</v>
      </c>
    </row>
    <row r="1361" spans="137:139" ht="15">
      <c r="EG1361" s="12">
        <v>1554</v>
      </c>
      <c r="EH1361" s="8">
        <v>6.435006435006435</v>
      </c>
      <c r="EI1361" s="30">
        <v>3.2867E-07</v>
      </c>
    </row>
    <row r="1362" spans="137:139" ht="15">
      <c r="EG1362" s="12">
        <v>1555</v>
      </c>
      <c r="EH1362" s="8">
        <v>6.430868167202573</v>
      </c>
      <c r="EI1362" s="30">
        <v>3.1115E-07</v>
      </c>
    </row>
    <row r="1363" spans="137:139" ht="15">
      <c r="EG1363" s="12">
        <v>1556</v>
      </c>
      <c r="EH1363" s="8">
        <v>6.4267352185089965</v>
      </c>
      <c r="EI1363" s="30">
        <v>2.9446E-07</v>
      </c>
    </row>
    <row r="1364" spans="137:139" ht="15">
      <c r="EG1364" s="12">
        <v>1557</v>
      </c>
      <c r="EH1364" s="8">
        <v>6.422607578676942</v>
      </c>
      <c r="EI1364" s="30">
        <v>2.7878E-07</v>
      </c>
    </row>
    <row r="1365" spans="137:139" ht="15">
      <c r="EG1365" s="12">
        <v>1558</v>
      </c>
      <c r="EH1365" s="8">
        <v>6.418485237483953</v>
      </c>
      <c r="EI1365" s="30">
        <v>2.6384E-07</v>
      </c>
    </row>
    <row r="1366" spans="137:139" ht="15">
      <c r="EG1366" s="12">
        <v>1559</v>
      </c>
      <c r="EH1366" s="8">
        <v>6.414368184733803</v>
      </c>
      <c r="EI1366" s="30">
        <v>2.4957E-07</v>
      </c>
    </row>
    <row r="1367" spans="137:139" ht="15">
      <c r="EG1367" s="12">
        <v>1560</v>
      </c>
      <c r="EH1367" s="8">
        <v>6.410256410256411</v>
      </c>
      <c r="EI1367" s="30">
        <v>2.3608E-07</v>
      </c>
    </row>
    <row r="1368" spans="137:139" ht="15">
      <c r="EG1368" s="12">
        <v>1561</v>
      </c>
      <c r="EH1368" s="8">
        <v>6.406149903907751</v>
      </c>
      <c r="EI1368" s="30">
        <v>2.2352E-07</v>
      </c>
    </row>
    <row r="1369" spans="137:139" ht="15">
      <c r="EG1369" s="12">
        <v>1562</v>
      </c>
      <c r="EH1369" s="8">
        <v>6.402048655569782</v>
      </c>
      <c r="EI1369" s="30">
        <v>2.1126E-07</v>
      </c>
    </row>
    <row r="1370" spans="137:139" ht="15">
      <c r="EG1370" s="12">
        <v>1563</v>
      </c>
      <c r="EH1370" s="8">
        <v>6.397952655150352</v>
      </c>
      <c r="EI1370" s="30">
        <v>1.9992E-07</v>
      </c>
    </row>
    <row r="1371" spans="137:139" ht="15">
      <c r="EG1371" s="12">
        <v>1564</v>
      </c>
      <c r="EH1371" s="8">
        <v>6.3938618925831205</v>
      </c>
      <c r="EI1371" s="30">
        <v>1.8907E-07</v>
      </c>
    </row>
    <row r="1372" spans="137:139" ht="15">
      <c r="EG1372" s="12">
        <v>1565</v>
      </c>
      <c r="EH1372" s="8">
        <v>6.389776357827476</v>
      </c>
      <c r="EI1372" s="30">
        <v>1.7881E-07</v>
      </c>
    </row>
    <row r="1373" spans="137:139" ht="15">
      <c r="EG1373" s="12">
        <v>1566</v>
      </c>
      <c r="EH1373" s="8">
        <v>6.385696040868455</v>
      </c>
      <c r="EI1373" s="30">
        <v>1.6892E-07</v>
      </c>
    </row>
    <row r="1374" spans="137:139" ht="15">
      <c r="EG1374" s="12">
        <v>1567</v>
      </c>
      <c r="EH1374" s="8">
        <v>6.381620931716657</v>
      </c>
      <c r="EI1374" s="30">
        <v>1.598E-07</v>
      </c>
    </row>
    <row r="1375" spans="137:139" ht="15">
      <c r="EG1375" s="12">
        <v>1568</v>
      </c>
      <c r="EH1375" s="8">
        <v>6.377551020408163</v>
      </c>
      <c r="EI1375" s="30">
        <v>1.5123E-07</v>
      </c>
    </row>
    <row r="1376" spans="137:139" ht="15">
      <c r="EG1376" s="12">
        <v>1569</v>
      </c>
      <c r="EH1376" s="8">
        <v>6.373486297004461</v>
      </c>
      <c r="EI1376" s="30">
        <v>1.4293E-07</v>
      </c>
    </row>
    <row r="1377" spans="137:139" ht="15">
      <c r="EG1377" s="12">
        <v>1570</v>
      </c>
      <c r="EH1377" s="8">
        <v>6.369426751592356</v>
      </c>
      <c r="EI1377" s="30">
        <v>1.3494E-07</v>
      </c>
    </row>
    <row r="1378" spans="137:139" ht="15">
      <c r="EG1378" s="12">
        <v>1571</v>
      </c>
      <c r="EH1378" s="8">
        <v>6.365372374283895</v>
      </c>
      <c r="EI1378" s="30">
        <v>1.2732E-07</v>
      </c>
    </row>
    <row r="1379" spans="137:139" ht="15">
      <c r="EG1379" s="12">
        <v>1572</v>
      </c>
      <c r="EH1379" s="8">
        <v>6.361323155216286</v>
      </c>
      <c r="EI1379" s="30">
        <v>1.2014E-07</v>
      </c>
    </row>
    <row r="1380" spans="137:139" ht="15">
      <c r="EG1380" s="12">
        <v>1573</v>
      </c>
      <c r="EH1380" s="8">
        <v>6.357279084551812</v>
      </c>
      <c r="EI1380" s="30">
        <v>1.1397E-07</v>
      </c>
    </row>
    <row r="1381" spans="137:139" ht="15">
      <c r="EG1381" s="12">
        <v>1574</v>
      </c>
      <c r="EH1381" s="8">
        <v>6.353240152477764</v>
      </c>
      <c r="EI1381" s="30">
        <v>1.0797E-07</v>
      </c>
    </row>
    <row r="1382" spans="137:139" ht="15">
      <c r="EG1382" s="12">
        <v>1575</v>
      </c>
      <c r="EH1382" s="8">
        <v>6.349206349206349</v>
      </c>
      <c r="EI1382" s="30">
        <v>1.0161E-07</v>
      </c>
    </row>
    <row r="1383" spans="137:139" ht="15">
      <c r="EG1383" s="12">
        <v>1576</v>
      </c>
      <c r="EH1383" s="8">
        <v>6.345177664974619</v>
      </c>
      <c r="EI1383" s="30">
        <v>9.5994E-08</v>
      </c>
    </row>
    <row r="1384" spans="137:139" ht="15">
      <c r="EG1384" s="12">
        <v>1577</v>
      </c>
      <c r="EH1384" s="8">
        <v>6.341154090044388</v>
      </c>
      <c r="EI1384" s="30">
        <v>9.064E-08</v>
      </c>
    </row>
    <row r="1385" spans="137:139" ht="15">
      <c r="EG1385" s="12">
        <v>1578</v>
      </c>
      <c r="EH1385" s="8">
        <v>6.337135614702154</v>
      </c>
      <c r="EI1385" s="30">
        <v>8.5601E-08</v>
      </c>
    </row>
    <row r="1386" spans="137:139" ht="15">
      <c r="EG1386" s="12">
        <v>1579</v>
      </c>
      <c r="EH1386" s="8">
        <v>6.333122229259025</v>
      </c>
      <c r="EI1386" s="30">
        <v>8.0934E-08</v>
      </c>
    </row>
    <row r="1387" spans="137:139" ht="15">
      <c r="EG1387" s="12">
        <v>1580</v>
      </c>
      <c r="EH1387" s="8">
        <v>6.329113924050633</v>
      </c>
      <c r="EI1387" s="30">
        <v>7.6708E-08</v>
      </c>
    </row>
    <row r="1388" spans="137:139" ht="15">
      <c r="EG1388" s="12">
        <v>1581</v>
      </c>
      <c r="EH1388" s="8">
        <v>6.325110689437065</v>
      </c>
      <c r="EI1388" s="30">
        <v>7.2236E-08</v>
      </c>
    </row>
    <row r="1389" spans="137:139" ht="15">
      <c r="EG1389" s="12">
        <v>1582</v>
      </c>
      <c r="EH1389" s="8">
        <v>6.321112515802782</v>
      </c>
      <c r="EI1389" s="30">
        <v>6.8286E-08</v>
      </c>
    </row>
    <row r="1390" spans="137:139" ht="15">
      <c r="EG1390" s="12">
        <v>1583</v>
      </c>
      <c r="EH1390" s="8">
        <v>6.3171193935565375</v>
      </c>
      <c r="EI1390" s="30">
        <v>6.4953E-08</v>
      </c>
    </row>
    <row r="1391" spans="137:139" ht="15">
      <c r="EG1391" s="12">
        <v>1584</v>
      </c>
      <c r="EH1391" s="8">
        <v>6.313131313131314</v>
      </c>
      <c r="EI1391" s="30">
        <v>6.1439E-08</v>
      </c>
    </row>
    <row r="1392" spans="137:139" ht="15">
      <c r="EG1392" s="12">
        <v>1585</v>
      </c>
      <c r="EH1392" s="8">
        <v>6.309148264984228</v>
      </c>
      <c r="EI1392" s="30">
        <v>5.6742E-08</v>
      </c>
    </row>
    <row r="1393" spans="137:139" ht="15">
      <c r="EG1393" s="12">
        <v>1586</v>
      </c>
      <c r="EH1393" s="8">
        <v>6.305170239596469</v>
      </c>
      <c r="EI1393" s="30">
        <v>5.3727E-08</v>
      </c>
    </row>
    <row r="1394" spans="137:139" ht="15">
      <c r="EG1394" s="12">
        <v>1587</v>
      </c>
      <c r="EH1394" s="8">
        <v>6.30119722747322</v>
      </c>
      <c r="EI1394" s="30">
        <v>5.0532E-08</v>
      </c>
    </row>
    <row r="1395" spans="137:139" ht="15">
      <c r="EG1395" s="12">
        <v>1588</v>
      </c>
      <c r="EH1395" s="8">
        <v>6.297229219143577</v>
      </c>
      <c r="EI1395" s="30">
        <v>4.8285E-08</v>
      </c>
    </row>
    <row r="1396" spans="137:139" ht="15">
      <c r="EG1396" s="12">
        <v>1589</v>
      </c>
      <c r="EH1396" s="8">
        <v>6.293266205160479</v>
      </c>
      <c r="EI1396" s="30">
        <v>4.5928E-08</v>
      </c>
    </row>
    <row r="1397" spans="137:139" ht="15">
      <c r="EG1397" s="12">
        <v>1590</v>
      </c>
      <c r="EH1397" s="8">
        <v>6.289308176100628</v>
      </c>
      <c r="EI1397" s="30">
        <v>4.3444E-08</v>
      </c>
    </row>
    <row r="1398" spans="137:139" ht="15">
      <c r="EG1398" s="12">
        <v>1591</v>
      </c>
      <c r="EH1398" s="8">
        <v>6.285355122564425</v>
      </c>
      <c r="EI1398" s="30">
        <v>4.0809E-08</v>
      </c>
    </row>
    <row r="1399" spans="137:139" ht="15">
      <c r="EG1399" s="12">
        <v>1592</v>
      </c>
      <c r="EH1399" s="8">
        <v>6.28140703517588</v>
      </c>
      <c r="EI1399" s="30">
        <v>3.7991E-08</v>
      </c>
    </row>
    <row r="1400" spans="137:139" ht="15">
      <c r="EG1400" s="12">
        <v>1593</v>
      </c>
      <c r="EH1400" s="8">
        <v>6.277463904582549</v>
      </c>
      <c r="EI1400" s="30">
        <v>3.65E-08</v>
      </c>
    </row>
    <row r="1401" spans="137:139" ht="15">
      <c r="EG1401" s="12">
        <v>1594</v>
      </c>
      <c r="EH1401" s="8">
        <v>6.273525721455457</v>
      </c>
      <c r="EI1401" s="30">
        <v>3.4946E-08</v>
      </c>
    </row>
    <row r="1402" spans="137:139" ht="15">
      <c r="EG1402" s="12">
        <v>1595</v>
      </c>
      <c r="EH1402" s="8">
        <v>6.269592476489029</v>
      </c>
      <c r="EI1402" s="30">
        <v>3.161E-08</v>
      </c>
    </row>
    <row r="1403" spans="137:139" ht="15">
      <c r="EG1403" s="12">
        <v>1596</v>
      </c>
      <c r="EH1403" s="8">
        <v>6.265664160401002</v>
      </c>
      <c r="EI1403" s="30">
        <v>2.9802E-08</v>
      </c>
    </row>
    <row r="1404" spans="137:139" ht="15">
      <c r="EG1404" s="12">
        <v>1597</v>
      </c>
      <c r="EH1404" s="8">
        <v>6.261740763932373</v>
      </c>
      <c r="EI1404" s="30">
        <v>2.9802E-08</v>
      </c>
    </row>
    <row r="1405" spans="137:139" ht="15">
      <c r="EG1405" s="12">
        <v>1598</v>
      </c>
      <c r="EH1405" s="8">
        <v>6.25782227784731</v>
      </c>
      <c r="EI1405" s="30">
        <v>2.581E-08</v>
      </c>
    </row>
    <row r="1406" spans="137:139" ht="15">
      <c r="EG1406" s="12">
        <v>1599</v>
      </c>
      <c r="EH1406" s="8">
        <v>6.253908692933083</v>
      </c>
      <c r="EI1406" s="30">
        <v>2.581E-08</v>
      </c>
    </row>
    <row r="1407" spans="137:139" ht="15">
      <c r="EG1407" s="12">
        <v>1600</v>
      </c>
      <c r="EH1407" s="8">
        <v>6.25</v>
      </c>
      <c r="EI1407" s="30">
        <v>2.3561E-08</v>
      </c>
    </row>
    <row r="1408" spans="137:139" ht="15">
      <c r="EG1408" s="12">
        <v>1601</v>
      </c>
      <c r="EH1408" s="8">
        <v>6.246096189881324</v>
      </c>
      <c r="EI1408" s="30">
        <v>2.1073E-08</v>
      </c>
    </row>
    <row r="1409" spans="137:139" ht="15">
      <c r="EG1409" s="12">
        <v>1602</v>
      </c>
      <c r="EH1409" s="8">
        <v>6.242197253433209</v>
      </c>
      <c r="EI1409" s="30">
        <v>2.1073E-08</v>
      </c>
    </row>
    <row r="1410" spans="137:139" ht="15">
      <c r="EG1410" s="12">
        <v>1603</v>
      </c>
      <c r="EH1410" s="8">
        <v>6.238303181534622</v>
      </c>
      <c r="EI1410" s="30">
        <v>2.1073E-08</v>
      </c>
    </row>
    <row r="1411" spans="137:139" ht="15">
      <c r="EG1411" s="12">
        <v>1604</v>
      </c>
      <c r="EH1411" s="8">
        <v>6.234413965087282</v>
      </c>
      <c r="EI1411" s="30">
        <v>1.825E-08</v>
      </c>
    </row>
    <row r="1412" spans="137:139" ht="15">
      <c r="EG1412" s="12">
        <v>1605</v>
      </c>
      <c r="EH1412" s="8">
        <v>6.230529595015577</v>
      </c>
      <c r="EI1412" s="30">
        <v>1.825E-08</v>
      </c>
    </row>
    <row r="1413" spans="137:139" ht="15">
      <c r="EG1413" s="12">
        <v>1606</v>
      </c>
      <c r="EH1413" s="8">
        <v>6.226650062266501</v>
      </c>
      <c r="EI1413" s="30">
        <v>1.825E-08</v>
      </c>
    </row>
    <row r="1414" spans="137:139" ht="15">
      <c r="EG1414" s="12">
        <v>1607</v>
      </c>
      <c r="EH1414" s="8">
        <v>6.222775357809583</v>
      </c>
      <c r="EI1414" s="30">
        <v>1.4901E-08</v>
      </c>
    </row>
    <row r="1415" spans="137:139" ht="15">
      <c r="EG1415" s="12">
        <v>1608</v>
      </c>
      <c r="EH1415" s="8">
        <v>6.218905472636815</v>
      </c>
      <c r="EI1415" s="30">
        <v>1.4901E-08</v>
      </c>
    </row>
    <row r="1416" spans="137:139" ht="15">
      <c r="EG1416" s="12">
        <v>1609</v>
      </c>
      <c r="EH1416" s="8">
        <v>6.215040397762585</v>
      </c>
      <c r="EI1416" s="30">
        <v>1.4901E-08</v>
      </c>
    </row>
    <row r="1417" spans="137:139" ht="15">
      <c r="EG1417" s="12">
        <v>1610</v>
      </c>
      <c r="EH1417" s="8">
        <v>6.211180124223603</v>
      </c>
      <c r="EI1417" s="30">
        <v>1.4901E-08</v>
      </c>
    </row>
    <row r="1418" spans="137:139" ht="15">
      <c r="EG1418" s="12">
        <v>1611</v>
      </c>
      <c r="EH1418" s="8">
        <v>6.207324643078833</v>
      </c>
      <c r="EI1418" s="30">
        <v>1.0537E-08</v>
      </c>
    </row>
    <row r="1419" spans="137:139" ht="15">
      <c r="EG1419" s="12">
        <v>1612</v>
      </c>
      <c r="EH1419" s="8">
        <v>6.20347394540943</v>
      </c>
      <c r="EI1419" s="30">
        <v>1.0537E-08</v>
      </c>
    </row>
    <row r="1420" spans="137:139" ht="15">
      <c r="EG1420" s="12">
        <v>1613</v>
      </c>
      <c r="EH1420" s="8">
        <v>6.19962802231866</v>
      </c>
      <c r="EI1420" s="30">
        <v>1.0537E-08</v>
      </c>
    </row>
    <row r="1421" spans="137:139" ht="15">
      <c r="EG1421" s="12">
        <v>1614</v>
      </c>
      <c r="EH1421" s="8">
        <v>6.195786864931846</v>
      </c>
      <c r="EI1421" s="30">
        <v>1.0537E-08</v>
      </c>
    </row>
    <row r="1422" spans="137:139" ht="15">
      <c r="EG1422" s="12">
        <v>1615</v>
      </c>
      <c r="EH1422" s="8">
        <v>6.191950464396285</v>
      </c>
      <c r="EI1422" s="30">
        <v>1.0537E-08</v>
      </c>
    </row>
    <row r="1423" spans="137:139" ht="15">
      <c r="EG1423" s="12">
        <v>1616</v>
      </c>
      <c r="EH1423" s="8">
        <v>6.188118811881188</v>
      </c>
      <c r="EI1423" s="30">
        <v>1.0537E-08</v>
      </c>
    </row>
    <row r="1424" spans="137:139" ht="15">
      <c r="EG1424" s="12">
        <v>1617</v>
      </c>
      <c r="EH1424" s="8">
        <v>6.184291898577613</v>
      </c>
      <c r="EI1424" s="30">
        <v>1.0537E-08</v>
      </c>
    </row>
    <row r="1425" spans="137:139" ht="15">
      <c r="EG1425" s="12">
        <v>1618</v>
      </c>
      <c r="EH1425" s="8">
        <v>6.1804697156983925</v>
      </c>
      <c r="EI1425" s="30">
        <v>1.0537E-08</v>
      </c>
    </row>
    <row r="1426" spans="137:139" ht="15">
      <c r="EG1426" s="12">
        <v>1619</v>
      </c>
      <c r="EH1426" s="8">
        <v>6.176652254478073</v>
      </c>
      <c r="EI1426" s="30">
        <v>1.0537E-08</v>
      </c>
    </row>
    <row r="1427" spans="137:139" ht="15">
      <c r="EG1427" s="12">
        <v>1620</v>
      </c>
      <c r="EH1427" s="8">
        <v>6.172839506172839</v>
      </c>
      <c r="EI1427" s="30">
        <v>1.0537E-08</v>
      </c>
    </row>
    <row r="1428" spans="137:139" ht="15">
      <c r="EG1428" s="12">
        <v>1621</v>
      </c>
      <c r="EH1428" s="8">
        <v>6.169031462060457</v>
      </c>
      <c r="EI1428" s="30">
        <v>1.0537E-08</v>
      </c>
    </row>
    <row r="1429" spans="137:139" ht="15">
      <c r="EG1429" s="12">
        <v>1622</v>
      </c>
      <c r="EH1429" s="8">
        <v>6.165228113440198</v>
      </c>
      <c r="EI1429" s="30">
        <v>1.0537E-08</v>
      </c>
    </row>
    <row r="1430" spans="137:139" ht="15">
      <c r="EG1430" s="35"/>
      <c r="EH1430" s="36"/>
      <c r="EI1430" s="36"/>
    </row>
    <row r="1431" spans="137:139" ht="15">
      <c r="EG1431" s="35"/>
      <c r="EH1431" s="36"/>
      <c r="EI1431" s="36"/>
    </row>
    <row r="1432" spans="137:139" ht="15">
      <c r="EG1432" s="35"/>
      <c r="EH1432" s="36"/>
      <c r="EI1432" s="36"/>
    </row>
    <row r="1433" spans="137:139" ht="15">
      <c r="EG1433" s="35"/>
      <c r="EH1433" s="36"/>
      <c r="EI1433" s="36"/>
    </row>
    <row r="1434" spans="137:139" ht="15">
      <c r="EG1434" s="35"/>
      <c r="EH1434" s="36"/>
      <c r="EI1434" s="36"/>
    </row>
    <row r="1435" spans="137:139" ht="15">
      <c r="EG1435" s="35"/>
      <c r="EH1435" s="36"/>
      <c r="EI1435" s="36"/>
    </row>
    <row r="1436" spans="137:139" ht="15">
      <c r="EG1436" s="35"/>
      <c r="EH1436" s="36"/>
      <c r="EI1436" s="36"/>
    </row>
    <row r="1437" spans="137:139" ht="15">
      <c r="EG1437" s="35"/>
      <c r="EH1437" s="36"/>
      <c r="EI1437" s="36"/>
    </row>
    <row r="1438" spans="137:139" ht="15">
      <c r="EG1438" s="35"/>
      <c r="EH1438" s="36"/>
      <c r="EI1438" s="36"/>
    </row>
    <row r="1439" spans="137:139" ht="15">
      <c r="EG1439" s="35"/>
      <c r="EH1439" s="36"/>
      <c r="EI1439" s="36"/>
    </row>
    <row r="1440" spans="137:139" ht="15">
      <c r="EG1440" s="35"/>
      <c r="EH1440" s="36"/>
      <c r="EI1440" s="36"/>
    </row>
    <row r="1441" spans="137:139" ht="15">
      <c r="EG1441" s="35"/>
      <c r="EH1441" s="36"/>
      <c r="EI1441" s="36"/>
    </row>
    <row r="1442" spans="137:139" ht="15">
      <c r="EG1442" s="35"/>
      <c r="EH1442" s="36"/>
      <c r="EI1442" s="36"/>
    </row>
    <row r="1443" spans="137:139" ht="15">
      <c r="EG1443" s="35"/>
      <c r="EH1443" s="36"/>
      <c r="EI1443" s="36"/>
    </row>
    <row r="1444" spans="137:139" ht="15">
      <c r="EG1444" s="35"/>
      <c r="EH1444" s="36"/>
      <c r="EI1444" s="36"/>
    </row>
    <row r="1445" spans="137:139" ht="15">
      <c r="EG1445" s="35"/>
      <c r="EH1445" s="36"/>
      <c r="EI1445" s="36"/>
    </row>
    <row r="1446" spans="137:139" ht="15">
      <c r="EG1446" s="35"/>
      <c r="EH1446" s="36"/>
      <c r="EI1446" s="36"/>
    </row>
    <row r="1447" spans="137:139" ht="15">
      <c r="EG1447" s="35"/>
      <c r="EH1447" s="36"/>
      <c r="EI1447" s="36"/>
    </row>
    <row r="1448" spans="137:139" ht="15">
      <c r="EG1448" s="35"/>
      <c r="EH1448" s="36"/>
      <c r="EI1448" s="36"/>
    </row>
    <row r="1449" spans="137:139" ht="15">
      <c r="EG1449" s="35"/>
      <c r="EH1449" s="36"/>
      <c r="EI1449" s="36"/>
    </row>
    <row r="1450" spans="137:139" ht="15">
      <c r="EG1450" s="35"/>
      <c r="EH1450" s="36"/>
      <c r="EI1450" s="36"/>
    </row>
    <row r="1451" spans="137:139" ht="15">
      <c r="EG1451" s="35"/>
      <c r="EH1451" s="36"/>
      <c r="EI1451" s="36"/>
    </row>
    <row r="1452" spans="137:139" ht="15">
      <c r="EG1452" s="35"/>
      <c r="EH1452" s="36"/>
      <c r="EI1452" s="36"/>
    </row>
    <row r="1453" spans="137:139" ht="15">
      <c r="EG1453" s="35"/>
      <c r="EH1453" s="36"/>
      <c r="EI1453" s="36"/>
    </row>
    <row r="1454" spans="137:139" ht="15">
      <c r="EG1454" s="35"/>
      <c r="EH1454" s="36"/>
      <c r="EI1454" s="36"/>
    </row>
    <row r="1455" spans="137:139" ht="15">
      <c r="EG1455" s="35"/>
      <c r="EH1455" s="36"/>
      <c r="EI1455" s="36"/>
    </row>
    <row r="1456" spans="137:139" ht="15">
      <c r="EG1456" s="35"/>
      <c r="EH1456" s="36"/>
      <c r="EI1456" s="36"/>
    </row>
    <row r="1457" spans="137:139" ht="15">
      <c r="EG1457" s="35"/>
      <c r="EH1457" s="36"/>
      <c r="EI1457" s="36"/>
    </row>
    <row r="1458" spans="137:139" ht="15">
      <c r="EG1458" s="35"/>
      <c r="EH1458" s="36"/>
      <c r="EI1458" s="36"/>
    </row>
    <row r="1459" spans="137:139" ht="15">
      <c r="EG1459" s="35"/>
      <c r="EH1459" s="36"/>
      <c r="EI1459" s="36"/>
    </row>
    <row r="1460" spans="137:139" ht="15">
      <c r="EG1460" s="35"/>
      <c r="EH1460" s="36"/>
      <c r="EI1460" s="36"/>
    </row>
    <row r="1461" spans="137:139" ht="15">
      <c r="EG1461" s="35"/>
      <c r="EH1461" s="36"/>
      <c r="EI1461" s="36"/>
    </row>
    <row r="1462" spans="137:139" ht="15">
      <c r="EG1462" s="35"/>
      <c r="EH1462" s="36"/>
      <c r="EI1462" s="36"/>
    </row>
    <row r="1463" spans="137:139" ht="15">
      <c r="EG1463" s="35"/>
      <c r="EH1463" s="36"/>
      <c r="EI1463" s="36"/>
    </row>
    <row r="1464" spans="137:139" ht="15">
      <c r="EG1464" s="35"/>
      <c r="EH1464" s="36"/>
      <c r="EI1464" s="36"/>
    </row>
    <row r="1465" spans="137:139" ht="15">
      <c r="EG1465" s="35"/>
      <c r="EH1465" s="36"/>
      <c r="EI1465" s="36"/>
    </row>
    <row r="1466" spans="137:139" ht="15">
      <c r="EG1466" s="35"/>
      <c r="EH1466" s="36"/>
      <c r="EI1466" s="36"/>
    </row>
    <row r="1467" spans="137:139" ht="15">
      <c r="EG1467" s="35"/>
      <c r="EH1467" s="36"/>
      <c r="EI1467" s="36"/>
    </row>
    <row r="1468" spans="137:139" ht="15">
      <c r="EG1468" s="35"/>
      <c r="EH1468" s="36"/>
      <c r="EI1468" s="36"/>
    </row>
    <row r="1469" spans="137:139" ht="15">
      <c r="EG1469" s="35"/>
      <c r="EH1469" s="36"/>
      <c r="EI1469" s="36"/>
    </row>
    <row r="1470" spans="137:139" ht="15">
      <c r="EG1470" s="35"/>
      <c r="EH1470" s="36"/>
      <c r="EI1470" s="36"/>
    </row>
    <row r="1471" spans="137:139" ht="15">
      <c r="EG1471" s="35"/>
      <c r="EH1471" s="36"/>
      <c r="EI1471" s="36"/>
    </row>
    <row r="1472" spans="137:139" ht="15">
      <c r="EG1472" s="35"/>
      <c r="EH1472" s="36"/>
      <c r="EI1472" s="36"/>
    </row>
    <row r="1473" spans="137:139" ht="15">
      <c r="EG1473" s="35"/>
      <c r="EH1473" s="36"/>
      <c r="EI1473" s="36"/>
    </row>
    <row r="1474" spans="137:139" ht="15">
      <c r="EG1474" s="35"/>
      <c r="EH1474" s="36"/>
      <c r="EI1474" s="36"/>
    </row>
    <row r="1475" spans="137:139" ht="15">
      <c r="EG1475" s="35"/>
      <c r="EH1475" s="36"/>
      <c r="EI1475" s="36"/>
    </row>
    <row r="1476" spans="137:139" ht="15">
      <c r="EG1476" s="35"/>
      <c r="EH1476" s="36"/>
      <c r="EI1476" s="36"/>
    </row>
    <row r="1477" spans="137:139" ht="15">
      <c r="EG1477" s="35"/>
      <c r="EH1477" s="36"/>
      <c r="EI1477" s="36"/>
    </row>
    <row r="1478" spans="137:139" ht="15">
      <c r="EG1478" s="35"/>
      <c r="EH1478" s="36"/>
      <c r="EI1478" s="36"/>
    </row>
    <row r="1479" spans="137:139" ht="15">
      <c r="EG1479" s="35"/>
      <c r="EH1479" s="36"/>
      <c r="EI1479" s="36"/>
    </row>
    <row r="1480" spans="137:139" ht="15">
      <c r="EG1480" s="35"/>
      <c r="EH1480" s="36"/>
      <c r="EI1480" s="36"/>
    </row>
    <row r="1481" spans="137:139" ht="15">
      <c r="EG1481" s="35"/>
      <c r="EH1481" s="36"/>
      <c r="EI1481" s="36"/>
    </row>
    <row r="1482" spans="137:139" ht="15">
      <c r="EG1482" s="35"/>
      <c r="EH1482" s="36"/>
      <c r="EI1482" s="36"/>
    </row>
    <row r="1483" spans="137:139" ht="15">
      <c r="EG1483" s="35"/>
      <c r="EH1483" s="36"/>
      <c r="EI1483" s="36"/>
    </row>
    <row r="1484" spans="137:139" ht="15">
      <c r="EG1484" s="35"/>
      <c r="EH1484" s="36"/>
      <c r="EI1484" s="36"/>
    </row>
    <row r="1485" spans="137:139" ht="15">
      <c r="EG1485" s="35"/>
      <c r="EH1485" s="36"/>
      <c r="EI1485" s="36"/>
    </row>
    <row r="1486" spans="137:139" ht="15">
      <c r="EG1486" s="35"/>
      <c r="EH1486" s="36"/>
      <c r="EI1486" s="36"/>
    </row>
    <row r="1487" spans="137:139" ht="15">
      <c r="EG1487" s="35"/>
      <c r="EH1487" s="36"/>
      <c r="EI1487" s="36"/>
    </row>
    <row r="1488" spans="137:139" ht="15">
      <c r="EG1488" s="35"/>
      <c r="EH1488" s="36"/>
      <c r="EI1488" s="36"/>
    </row>
    <row r="1489" spans="137:139" ht="15">
      <c r="EG1489" s="35"/>
      <c r="EH1489" s="36"/>
      <c r="EI1489" s="36"/>
    </row>
    <row r="1490" spans="137:139" ht="15">
      <c r="EG1490" s="35"/>
      <c r="EH1490" s="36"/>
      <c r="EI1490" s="36"/>
    </row>
    <row r="1491" spans="137:139" ht="15">
      <c r="EG1491" s="35"/>
      <c r="EH1491" s="36"/>
      <c r="EI1491" s="36"/>
    </row>
    <row r="1492" spans="137:139" ht="15">
      <c r="EG1492" s="35"/>
      <c r="EH1492" s="36"/>
      <c r="EI1492" s="36"/>
    </row>
    <row r="1493" spans="137:139" ht="15">
      <c r="EG1493" s="35"/>
      <c r="EH1493" s="36"/>
      <c r="EI1493" s="36"/>
    </row>
    <row r="1494" spans="137:139" ht="15">
      <c r="EG1494" s="35"/>
      <c r="EH1494" s="36"/>
      <c r="EI1494" s="36"/>
    </row>
    <row r="1495" spans="137:139" ht="15">
      <c r="EG1495" s="35"/>
      <c r="EH1495" s="36"/>
      <c r="EI1495" s="36"/>
    </row>
    <row r="1496" spans="137:139" ht="15">
      <c r="EG1496" s="35"/>
      <c r="EH1496" s="36"/>
      <c r="EI1496" s="36"/>
    </row>
    <row r="1497" spans="137:139" ht="15">
      <c r="EG1497" s="35"/>
      <c r="EH1497" s="36"/>
      <c r="EI1497" s="36"/>
    </row>
    <row r="1498" spans="137:139" ht="15">
      <c r="EG1498" s="35"/>
      <c r="EH1498" s="36"/>
      <c r="EI1498" s="36"/>
    </row>
    <row r="1499" spans="137:139" ht="15">
      <c r="EG1499" s="35"/>
      <c r="EH1499" s="36"/>
      <c r="EI1499" s="36"/>
    </row>
    <row r="1500" spans="137:139" ht="15">
      <c r="EG1500" s="35"/>
      <c r="EH1500" s="36"/>
      <c r="EI1500" s="36"/>
    </row>
    <row r="1501" spans="137:139" ht="15">
      <c r="EG1501" s="35"/>
      <c r="EH1501" s="36"/>
      <c r="EI1501" s="36"/>
    </row>
    <row r="1502" spans="137:139" ht="15">
      <c r="EG1502" s="35"/>
      <c r="EH1502" s="36"/>
      <c r="EI1502" s="36"/>
    </row>
    <row r="1503" spans="137:139" ht="15">
      <c r="EG1503" s="35"/>
      <c r="EH1503" s="36"/>
      <c r="EI1503" s="36"/>
    </row>
    <row r="1504" spans="137:139" ht="15">
      <c r="EG1504" s="35"/>
      <c r="EH1504" s="36"/>
      <c r="EI1504" s="36"/>
    </row>
    <row r="1505" spans="137:139" ht="15">
      <c r="EG1505" s="35"/>
      <c r="EH1505" s="36"/>
      <c r="EI1505" s="36"/>
    </row>
    <row r="1506" spans="137:139" ht="15">
      <c r="EG1506" s="35"/>
      <c r="EH1506" s="36"/>
      <c r="EI1506" s="36"/>
    </row>
    <row r="1507" spans="137:139" ht="15">
      <c r="EG1507" s="35"/>
      <c r="EH1507" s="36"/>
      <c r="EI1507" s="36"/>
    </row>
    <row r="1508" spans="137:139" ht="15">
      <c r="EG1508" s="35"/>
      <c r="EH1508" s="36"/>
      <c r="EI1508" s="36"/>
    </row>
    <row r="1509" spans="137:139" ht="15">
      <c r="EG1509" s="35"/>
      <c r="EH1509" s="36"/>
      <c r="EI1509" s="36"/>
    </row>
    <row r="1510" spans="137:139" ht="15">
      <c r="EG1510" s="35"/>
      <c r="EH1510" s="36"/>
      <c r="EI1510" s="36"/>
    </row>
    <row r="1511" spans="137:139" ht="15">
      <c r="EG1511" s="35"/>
      <c r="EH1511" s="36"/>
      <c r="EI1511" s="36"/>
    </row>
    <row r="1512" spans="137:139" ht="15">
      <c r="EG1512" s="35"/>
      <c r="EH1512" s="36"/>
      <c r="EI1512" s="36"/>
    </row>
    <row r="1513" spans="137:139" ht="15">
      <c r="EG1513" s="35"/>
      <c r="EH1513" s="36"/>
      <c r="EI1513" s="36"/>
    </row>
    <row r="1514" spans="137:139" ht="15">
      <c r="EG1514" s="35"/>
      <c r="EH1514" s="36"/>
      <c r="EI1514" s="36"/>
    </row>
    <row r="1515" spans="137:139" ht="15">
      <c r="EG1515" s="35"/>
      <c r="EH1515" s="36"/>
      <c r="EI1515" s="36"/>
    </row>
    <row r="1516" spans="137:139" ht="15">
      <c r="EG1516" s="35"/>
      <c r="EH1516" s="36"/>
      <c r="EI1516" s="36"/>
    </row>
    <row r="1517" spans="137:139" ht="15">
      <c r="EG1517" s="35"/>
      <c r="EH1517" s="36"/>
      <c r="EI1517" s="36"/>
    </row>
    <row r="1518" spans="137:139" ht="15">
      <c r="EG1518" s="35"/>
      <c r="EH1518" s="36"/>
      <c r="EI1518" s="36"/>
    </row>
    <row r="1519" spans="137:139" ht="15">
      <c r="EG1519" s="35"/>
      <c r="EH1519" s="36"/>
      <c r="EI1519" s="36"/>
    </row>
    <row r="1520" spans="137:139" ht="15">
      <c r="EG1520" s="35"/>
      <c r="EH1520" s="36"/>
      <c r="EI1520" s="36"/>
    </row>
    <row r="1521" spans="137:139" ht="15">
      <c r="EG1521" s="35"/>
      <c r="EH1521" s="36"/>
      <c r="EI1521" s="36"/>
    </row>
    <row r="1522" spans="137:139" ht="15">
      <c r="EG1522" s="35"/>
      <c r="EH1522" s="36"/>
      <c r="EI1522" s="36"/>
    </row>
    <row r="1523" spans="137:139" ht="15">
      <c r="EG1523" s="35"/>
      <c r="EH1523" s="36"/>
      <c r="EI1523" s="36"/>
    </row>
    <row r="1524" spans="137:139" ht="15">
      <c r="EG1524" s="35"/>
      <c r="EH1524" s="36"/>
      <c r="EI1524" s="36"/>
    </row>
    <row r="1525" spans="137:139" ht="15">
      <c r="EG1525" s="35"/>
      <c r="EH1525" s="36"/>
      <c r="EI1525" s="36"/>
    </row>
    <row r="1526" spans="137:139" ht="15">
      <c r="EG1526" s="35"/>
      <c r="EH1526" s="36"/>
      <c r="EI1526" s="36"/>
    </row>
    <row r="1527" spans="137:139" ht="15">
      <c r="EG1527" s="35"/>
      <c r="EH1527" s="36"/>
      <c r="EI1527" s="36"/>
    </row>
    <row r="1528" spans="137:139" ht="15">
      <c r="EG1528" s="35"/>
      <c r="EH1528" s="36"/>
      <c r="EI1528" s="36"/>
    </row>
    <row r="1529" spans="137:139" ht="15">
      <c r="EG1529" s="35"/>
      <c r="EH1529" s="36"/>
      <c r="EI1529" s="36"/>
    </row>
    <row r="1530" spans="137:139" ht="15">
      <c r="EG1530" s="35"/>
      <c r="EH1530" s="36"/>
      <c r="EI1530" s="36"/>
    </row>
    <row r="1531" spans="137:139" ht="15">
      <c r="EG1531" s="35"/>
      <c r="EH1531" s="36"/>
      <c r="EI1531" s="36"/>
    </row>
    <row r="1532" spans="137:139" ht="15">
      <c r="EG1532" s="35"/>
      <c r="EH1532" s="36"/>
      <c r="EI1532" s="36"/>
    </row>
    <row r="1533" spans="137:139" ht="15">
      <c r="EG1533" s="35"/>
      <c r="EH1533" s="36"/>
      <c r="EI1533" s="36"/>
    </row>
    <row r="1534" spans="137:139" ht="15">
      <c r="EG1534" s="35"/>
      <c r="EH1534" s="36"/>
      <c r="EI1534" s="36"/>
    </row>
    <row r="1535" spans="137:139" ht="15">
      <c r="EG1535" s="35"/>
      <c r="EH1535" s="36"/>
      <c r="EI1535" s="36"/>
    </row>
    <row r="1536" spans="137:139" ht="15">
      <c r="EG1536" s="35"/>
      <c r="EH1536" s="36"/>
      <c r="EI1536" s="36"/>
    </row>
    <row r="1537" spans="137:139" ht="15">
      <c r="EG1537" s="35"/>
      <c r="EH1537" s="36"/>
      <c r="EI1537" s="36"/>
    </row>
    <row r="1538" spans="137:139" ht="15">
      <c r="EG1538" s="35"/>
      <c r="EH1538" s="36"/>
      <c r="EI1538" s="36"/>
    </row>
    <row r="1539" spans="137:139" ht="15">
      <c r="EG1539" s="35"/>
      <c r="EH1539" s="36"/>
      <c r="EI1539" s="36"/>
    </row>
    <row r="1540" spans="137:139" ht="15">
      <c r="EG1540" s="35"/>
      <c r="EH1540" s="36"/>
      <c r="EI1540" s="36"/>
    </row>
    <row r="1541" spans="137:139" ht="15">
      <c r="EG1541" s="35"/>
      <c r="EH1541" s="36"/>
      <c r="EI1541" s="36"/>
    </row>
    <row r="1542" spans="137:139" ht="15">
      <c r="EG1542" s="35"/>
      <c r="EH1542" s="36"/>
      <c r="EI1542" s="36"/>
    </row>
    <row r="1543" spans="137:139" ht="15">
      <c r="EG1543" s="35"/>
      <c r="EH1543" s="36"/>
      <c r="EI1543" s="36"/>
    </row>
    <row r="1544" spans="137:139" ht="15">
      <c r="EG1544" s="35"/>
      <c r="EH1544" s="36"/>
      <c r="EI1544" s="36"/>
    </row>
    <row r="1545" spans="137:139" ht="15">
      <c r="EG1545" s="35"/>
      <c r="EH1545" s="36"/>
      <c r="EI1545" s="36"/>
    </row>
    <row r="1546" spans="137:139" ht="15">
      <c r="EG1546" s="35"/>
      <c r="EH1546" s="36"/>
      <c r="EI1546" s="36"/>
    </row>
    <row r="1547" spans="137:139" ht="15">
      <c r="EG1547" s="35"/>
      <c r="EH1547" s="36"/>
      <c r="EI1547" s="36"/>
    </row>
    <row r="1548" spans="137:139" ht="15">
      <c r="EG1548" s="35"/>
      <c r="EH1548" s="36"/>
      <c r="EI1548" s="36"/>
    </row>
    <row r="1549" spans="137:139" ht="15">
      <c r="EG1549" s="35"/>
      <c r="EH1549" s="36"/>
      <c r="EI1549" s="36"/>
    </row>
    <row r="1550" spans="137:139" ht="15">
      <c r="EG1550" s="35"/>
      <c r="EH1550" s="36"/>
      <c r="EI1550" s="36"/>
    </row>
    <row r="1551" spans="137:139" ht="15">
      <c r="EG1551" s="35"/>
      <c r="EH1551" s="36"/>
      <c r="EI1551" s="36"/>
    </row>
    <row r="1552" spans="137:139" ht="15">
      <c r="EG1552" s="35"/>
      <c r="EH1552" s="36"/>
      <c r="EI1552" s="36"/>
    </row>
    <row r="1553" spans="137:139" ht="15">
      <c r="EG1553" s="35"/>
      <c r="EH1553" s="36"/>
      <c r="EI1553" s="36"/>
    </row>
    <row r="1554" spans="137:139" ht="15">
      <c r="EG1554" s="35"/>
      <c r="EH1554" s="36"/>
      <c r="EI1554" s="36"/>
    </row>
    <row r="1555" spans="137:139" ht="15">
      <c r="EG1555" s="35"/>
      <c r="EH1555" s="36"/>
      <c r="EI1555" s="36"/>
    </row>
    <row r="1556" spans="137:139" ht="15">
      <c r="EG1556" s="35"/>
      <c r="EH1556" s="36"/>
      <c r="EI1556" s="36"/>
    </row>
    <row r="1557" spans="137:139" ht="15">
      <c r="EG1557" s="35"/>
      <c r="EH1557" s="36"/>
      <c r="EI1557" s="36"/>
    </row>
    <row r="1558" spans="137:139" ht="15">
      <c r="EG1558" s="35"/>
      <c r="EH1558" s="36"/>
      <c r="EI1558" s="36"/>
    </row>
    <row r="1559" spans="137:139" ht="15">
      <c r="EG1559" s="35"/>
      <c r="EH1559" s="36"/>
      <c r="EI1559" s="36"/>
    </row>
    <row r="1560" spans="137:139" ht="15">
      <c r="EG1560" s="35"/>
      <c r="EH1560" s="36"/>
      <c r="EI1560" s="36"/>
    </row>
    <row r="1561" spans="137:139" ht="15">
      <c r="EG1561" s="35"/>
      <c r="EH1561" s="36"/>
      <c r="EI1561" s="36"/>
    </row>
    <row r="1562" spans="137:139" ht="15">
      <c r="EG1562" s="35"/>
      <c r="EH1562" s="36"/>
      <c r="EI1562" s="36"/>
    </row>
    <row r="1563" spans="137:139" ht="15">
      <c r="EG1563" s="35"/>
      <c r="EH1563" s="36"/>
      <c r="EI1563" s="36"/>
    </row>
    <row r="1564" spans="137:139" ht="15">
      <c r="EG1564" s="35"/>
      <c r="EH1564" s="36"/>
      <c r="EI1564" s="36"/>
    </row>
    <row r="1565" spans="137:139" ht="15">
      <c r="EG1565" s="35"/>
      <c r="EH1565" s="36"/>
      <c r="EI1565" s="36"/>
    </row>
    <row r="1566" spans="137:139" ht="15">
      <c r="EG1566" s="35"/>
      <c r="EH1566" s="36"/>
      <c r="EI1566" s="36"/>
    </row>
    <row r="1567" spans="137:139" ht="15">
      <c r="EG1567" s="35"/>
      <c r="EH1567" s="36"/>
      <c r="EI1567" s="36"/>
    </row>
    <row r="1568" spans="137:139" ht="15">
      <c r="EG1568" s="35"/>
      <c r="EH1568" s="36"/>
      <c r="EI1568" s="36"/>
    </row>
    <row r="1569" spans="137:139" ht="15">
      <c r="EG1569" s="35"/>
      <c r="EH1569" s="36"/>
      <c r="EI1569" s="36"/>
    </row>
    <row r="1570" spans="137:139" ht="15">
      <c r="EG1570" s="35"/>
      <c r="EH1570" s="36"/>
      <c r="EI1570" s="36"/>
    </row>
    <row r="1571" spans="137:139" ht="15">
      <c r="EG1571" s="35"/>
      <c r="EH1571" s="36"/>
      <c r="EI1571" s="36"/>
    </row>
    <row r="1572" spans="137:139" ht="15">
      <c r="EG1572" s="35"/>
      <c r="EH1572" s="36"/>
      <c r="EI1572" s="36"/>
    </row>
    <row r="1573" spans="137:139" ht="15">
      <c r="EG1573" s="35"/>
      <c r="EH1573" s="36"/>
      <c r="EI1573" s="36"/>
    </row>
    <row r="1574" spans="137:139" ht="15">
      <c r="EG1574" s="35"/>
      <c r="EH1574" s="36"/>
      <c r="EI1574" s="36"/>
    </row>
    <row r="1575" spans="137:139" ht="15">
      <c r="EG1575" s="35"/>
      <c r="EH1575" s="36"/>
      <c r="EI1575" s="36"/>
    </row>
    <row r="1576" spans="137:139" ht="15">
      <c r="EG1576" s="35"/>
      <c r="EH1576" s="36"/>
      <c r="EI1576" s="36"/>
    </row>
    <row r="1577" spans="137:139" ht="15">
      <c r="EG1577" s="35"/>
      <c r="EH1577" s="36"/>
      <c r="EI1577" s="36"/>
    </row>
    <row r="1578" spans="137:139" ht="15">
      <c r="EG1578" s="35"/>
      <c r="EH1578" s="36"/>
      <c r="EI1578" s="36"/>
    </row>
    <row r="1579" spans="137:139" ht="15">
      <c r="EG1579" s="35"/>
      <c r="EH1579" s="36"/>
      <c r="EI1579" s="36"/>
    </row>
    <row r="1580" spans="137:139" ht="15">
      <c r="EG1580" s="35"/>
      <c r="EH1580" s="36"/>
      <c r="EI1580" s="36"/>
    </row>
    <row r="1581" spans="137:139" ht="15">
      <c r="EG1581" s="35"/>
      <c r="EH1581" s="36"/>
      <c r="EI1581" s="36"/>
    </row>
    <row r="1582" spans="137:139" ht="15">
      <c r="EG1582" s="35"/>
      <c r="EH1582" s="36"/>
      <c r="EI1582" s="36"/>
    </row>
    <row r="1583" spans="137:139" ht="15">
      <c r="EG1583" s="35"/>
      <c r="EH1583" s="36"/>
      <c r="EI1583" s="36"/>
    </row>
    <row r="1584" spans="137:139" ht="15">
      <c r="EG1584" s="35"/>
      <c r="EH1584" s="36"/>
      <c r="EI1584" s="36"/>
    </row>
    <row r="1585" spans="137:139" ht="15">
      <c r="EG1585" s="35"/>
      <c r="EH1585" s="36"/>
      <c r="EI1585" s="36"/>
    </row>
    <row r="1586" spans="137:139" ht="15">
      <c r="EG1586" s="35"/>
      <c r="EH1586" s="36"/>
      <c r="EI1586" s="36"/>
    </row>
    <row r="1587" spans="137:139" ht="15">
      <c r="EG1587" s="35"/>
      <c r="EH1587" s="36"/>
      <c r="EI1587" s="36"/>
    </row>
    <row r="1588" spans="137:139" ht="15">
      <c r="EG1588" s="35"/>
      <c r="EH1588" s="36"/>
      <c r="EI1588" s="36"/>
    </row>
    <row r="1589" spans="137:139" ht="15">
      <c r="EG1589" s="35"/>
      <c r="EH1589" s="36"/>
      <c r="EI1589" s="36"/>
    </row>
    <row r="1590" spans="137:139" ht="15">
      <c r="EG1590" s="35"/>
      <c r="EH1590" s="36"/>
      <c r="EI1590" s="36"/>
    </row>
    <row r="1591" spans="137:139" ht="15">
      <c r="EG1591" s="35"/>
      <c r="EH1591" s="36"/>
      <c r="EI1591" s="36"/>
    </row>
    <row r="1592" spans="137:139" ht="15">
      <c r="EG1592" s="35"/>
      <c r="EH1592" s="36"/>
      <c r="EI1592" s="36"/>
    </row>
    <row r="1593" spans="137:139" ht="15">
      <c r="EG1593" s="35"/>
      <c r="EH1593" s="36"/>
      <c r="EI1593" s="36"/>
    </row>
    <row r="1594" spans="137:139" ht="15">
      <c r="EG1594" s="35"/>
      <c r="EH1594" s="36"/>
      <c r="EI1594" s="36"/>
    </row>
    <row r="1595" spans="137:139" ht="15">
      <c r="EG1595" s="35"/>
      <c r="EH1595" s="36"/>
      <c r="EI1595" s="36"/>
    </row>
    <row r="1596" spans="137:139" ht="15">
      <c r="EG1596" s="35"/>
      <c r="EH1596" s="36"/>
      <c r="EI1596" s="36"/>
    </row>
    <row r="1597" spans="137:139" ht="15">
      <c r="EG1597" s="35"/>
      <c r="EH1597" s="36"/>
      <c r="EI1597" s="36"/>
    </row>
    <row r="1598" spans="137:139" ht="15">
      <c r="EG1598" s="35"/>
      <c r="EH1598" s="36"/>
      <c r="EI1598" s="36"/>
    </row>
    <row r="1599" spans="137:139" ht="15">
      <c r="EG1599" s="35"/>
      <c r="EH1599" s="36"/>
      <c r="EI1599" s="36"/>
    </row>
    <row r="1600" spans="137:139" ht="15">
      <c r="EG1600" s="35"/>
      <c r="EH1600" s="36"/>
      <c r="EI1600" s="36"/>
    </row>
    <row r="1601" spans="137:139" ht="15">
      <c r="EG1601" s="35"/>
      <c r="EH1601" s="36"/>
      <c r="EI1601" s="36"/>
    </row>
    <row r="1602" spans="137:139" ht="15">
      <c r="EG1602" s="35"/>
      <c r="EH1602" s="36"/>
      <c r="EI1602" s="36"/>
    </row>
    <row r="1603" spans="137:139" ht="15">
      <c r="EG1603" s="35"/>
      <c r="EH1603" s="36"/>
      <c r="EI1603" s="36"/>
    </row>
    <row r="1604" spans="137:139" ht="15">
      <c r="EG1604" s="35"/>
      <c r="EH1604" s="36"/>
      <c r="EI1604" s="36"/>
    </row>
    <row r="1605" spans="137:139" ht="15">
      <c r="EG1605" s="35"/>
      <c r="EH1605" s="36"/>
      <c r="EI1605" s="36"/>
    </row>
    <row r="1606" spans="137:139" ht="15">
      <c r="EG1606" s="35"/>
      <c r="EH1606" s="36"/>
      <c r="EI1606" s="36"/>
    </row>
    <row r="1607" spans="137:139" ht="15">
      <c r="EG1607" s="35"/>
      <c r="EH1607" s="36"/>
      <c r="EI1607" s="36"/>
    </row>
    <row r="1608" spans="137:139" ht="15">
      <c r="EG1608" s="35"/>
      <c r="EH1608" s="36"/>
      <c r="EI1608" s="36"/>
    </row>
    <row r="1609" spans="137:139" ht="15">
      <c r="EG1609" s="35"/>
      <c r="EH1609" s="36"/>
      <c r="EI1609" s="36"/>
    </row>
    <row r="1610" spans="137:139" ht="15">
      <c r="EG1610" s="35"/>
      <c r="EH1610" s="36"/>
      <c r="EI1610" s="36"/>
    </row>
    <row r="1611" spans="137:139" ht="15">
      <c r="EG1611" s="35"/>
      <c r="EH1611" s="36"/>
      <c r="EI1611" s="36"/>
    </row>
    <row r="1612" spans="137:139" ht="15">
      <c r="EG1612" s="35"/>
      <c r="EH1612" s="36"/>
      <c r="EI1612" s="36"/>
    </row>
    <row r="1613" spans="137:139" ht="15">
      <c r="EG1613" s="35"/>
      <c r="EH1613" s="36"/>
      <c r="EI1613" s="36"/>
    </row>
    <row r="1614" spans="137:139" ht="15">
      <c r="EG1614" s="35"/>
      <c r="EH1614" s="36"/>
      <c r="EI1614" s="36"/>
    </row>
    <row r="1615" spans="137:139" ht="15">
      <c r="EG1615" s="35"/>
      <c r="EH1615" s="36"/>
      <c r="EI1615" s="36"/>
    </row>
    <row r="1616" spans="137:139" ht="15">
      <c r="EG1616" s="35"/>
      <c r="EH1616" s="36"/>
      <c r="EI1616" s="36"/>
    </row>
    <row r="1617" spans="137:139" ht="15">
      <c r="EG1617" s="35"/>
      <c r="EH1617" s="36"/>
      <c r="EI1617" s="36"/>
    </row>
    <row r="1618" spans="137:139" ht="15">
      <c r="EG1618" s="35"/>
      <c r="EH1618" s="36"/>
      <c r="EI1618" s="36"/>
    </row>
    <row r="1619" spans="137:139" ht="15">
      <c r="EG1619" s="35"/>
      <c r="EH1619" s="36"/>
      <c r="EI1619" s="36"/>
    </row>
    <row r="1620" spans="137:139" ht="15">
      <c r="EG1620" s="35"/>
      <c r="EH1620" s="36"/>
      <c r="EI1620" s="36"/>
    </row>
    <row r="1621" spans="137:139" ht="15">
      <c r="EG1621" s="35"/>
      <c r="EH1621" s="36"/>
      <c r="EI1621" s="36"/>
    </row>
    <row r="1622" spans="137:139" ht="15">
      <c r="EG1622" s="35"/>
      <c r="EH1622" s="36"/>
      <c r="EI1622" s="36"/>
    </row>
    <row r="1623" spans="137:139" ht="15">
      <c r="EG1623" s="35"/>
      <c r="EH1623" s="36"/>
      <c r="EI1623" s="36"/>
    </row>
    <row r="1624" spans="137:139" ht="15">
      <c r="EG1624" s="35"/>
      <c r="EH1624" s="36"/>
      <c r="EI1624" s="36"/>
    </row>
    <row r="1625" spans="137:139" ht="15">
      <c r="EG1625" s="35"/>
      <c r="EH1625" s="36"/>
      <c r="EI1625" s="36"/>
    </row>
    <row r="1626" spans="137:139" ht="15">
      <c r="EG1626" s="35"/>
      <c r="EH1626" s="36"/>
      <c r="EI1626" s="36"/>
    </row>
    <row r="1627" spans="137:139" ht="15">
      <c r="EG1627" s="35"/>
      <c r="EH1627" s="36"/>
      <c r="EI1627" s="36"/>
    </row>
    <row r="1628" spans="137:139" ht="15">
      <c r="EG1628" s="35"/>
      <c r="EH1628" s="36"/>
      <c r="EI1628" s="36"/>
    </row>
    <row r="1629" spans="137:139" ht="15">
      <c r="EG1629" s="35"/>
      <c r="EH1629" s="36"/>
      <c r="EI1629" s="36"/>
    </row>
    <row r="1630" spans="137:139" ht="15">
      <c r="EG1630" s="35"/>
      <c r="EH1630" s="36"/>
      <c r="EI1630" s="36"/>
    </row>
    <row r="1631" spans="137:139" ht="15">
      <c r="EG1631" s="35"/>
      <c r="EH1631" s="36"/>
      <c r="EI1631" s="36"/>
    </row>
    <row r="1632" spans="137:139" ht="15">
      <c r="EG1632" s="35"/>
      <c r="EH1632" s="36"/>
      <c r="EI1632" s="36"/>
    </row>
    <row r="1633" spans="137:139" ht="15">
      <c r="EG1633" s="35"/>
      <c r="EH1633" s="36"/>
      <c r="EI1633" s="36"/>
    </row>
    <row r="1634" spans="137:139" ht="15">
      <c r="EG1634" s="35"/>
      <c r="EH1634" s="36"/>
      <c r="EI1634" s="36"/>
    </row>
    <row r="1635" spans="137:139" ht="15">
      <c r="EG1635" s="35"/>
      <c r="EH1635" s="36"/>
      <c r="EI1635" s="36"/>
    </row>
    <row r="1636" spans="137:139" ht="15">
      <c r="EG1636" s="35"/>
      <c r="EH1636" s="36"/>
      <c r="EI1636" s="36"/>
    </row>
    <row r="1637" spans="137:139" ht="15">
      <c r="EG1637" s="35"/>
      <c r="EH1637" s="36"/>
      <c r="EI1637" s="36"/>
    </row>
    <row r="1638" spans="137:139" ht="15">
      <c r="EG1638" s="35"/>
      <c r="EH1638" s="36"/>
      <c r="EI1638" s="36"/>
    </row>
    <row r="1639" spans="137:139" ht="15">
      <c r="EG1639" s="35"/>
      <c r="EH1639" s="36"/>
      <c r="EI1639" s="36"/>
    </row>
    <row r="1640" spans="137:139" ht="15">
      <c r="EG1640" s="35"/>
      <c r="EH1640" s="36"/>
      <c r="EI1640" s="36"/>
    </row>
    <row r="1641" spans="137:139" ht="15">
      <c r="EG1641" s="35"/>
      <c r="EH1641" s="36"/>
      <c r="EI1641" s="36"/>
    </row>
    <row r="1642" spans="137:139" ht="15">
      <c r="EG1642" s="35"/>
      <c r="EH1642" s="36"/>
      <c r="EI1642" s="36"/>
    </row>
    <row r="1643" spans="137:139" ht="15">
      <c r="EG1643" s="35"/>
      <c r="EH1643" s="36"/>
      <c r="EI1643" s="36"/>
    </row>
    <row r="1644" spans="137:139" ht="15">
      <c r="EG1644" s="35"/>
      <c r="EH1644" s="36"/>
      <c r="EI1644" s="36"/>
    </row>
    <row r="1645" spans="137:139" ht="15">
      <c r="EG1645" s="35"/>
      <c r="EH1645" s="36"/>
      <c r="EI1645" s="36"/>
    </row>
    <row r="1646" spans="137:139" ht="15">
      <c r="EG1646" s="35"/>
      <c r="EH1646" s="36"/>
      <c r="EI1646" s="36"/>
    </row>
    <row r="1647" spans="137:139" ht="15">
      <c r="EG1647" s="35"/>
      <c r="EH1647" s="36"/>
      <c r="EI1647" s="36"/>
    </row>
    <row r="1648" spans="137:139" ht="15">
      <c r="EG1648" s="35"/>
      <c r="EH1648" s="36"/>
      <c r="EI1648" s="36"/>
    </row>
    <row r="1649" spans="137:139" ht="15">
      <c r="EG1649" s="35"/>
      <c r="EH1649" s="36"/>
      <c r="EI1649" s="36"/>
    </row>
    <row r="1650" spans="137:139" ht="15">
      <c r="EG1650" s="35"/>
      <c r="EH1650" s="36"/>
      <c r="EI1650" s="36"/>
    </row>
    <row r="1651" spans="137:139" ht="15">
      <c r="EG1651" s="35"/>
      <c r="EH1651" s="36"/>
      <c r="EI1651" s="36"/>
    </row>
    <row r="1652" spans="137:139" ht="15">
      <c r="EG1652" s="35"/>
      <c r="EH1652" s="36"/>
      <c r="EI1652" s="36"/>
    </row>
    <row r="1653" spans="137:139" ht="15">
      <c r="EG1653" s="35"/>
      <c r="EH1653" s="36"/>
      <c r="EI1653" s="36"/>
    </row>
    <row r="1654" spans="137:139" ht="15">
      <c r="EG1654" s="35"/>
      <c r="EH1654" s="36"/>
      <c r="EI1654" s="36"/>
    </row>
    <row r="1655" spans="137:139" ht="15">
      <c r="EG1655" s="35"/>
      <c r="EH1655" s="36"/>
      <c r="EI1655" s="36"/>
    </row>
    <row r="1656" spans="137:139" ht="15">
      <c r="EG1656" s="35"/>
      <c r="EH1656" s="36"/>
      <c r="EI1656" s="36"/>
    </row>
    <row r="1657" spans="137:139" ht="15">
      <c r="EG1657" s="35"/>
      <c r="EH1657" s="36"/>
      <c r="EI1657" s="36"/>
    </row>
    <row r="1658" spans="137:139" ht="15">
      <c r="EG1658" s="35"/>
      <c r="EH1658" s="36"/>
      <c r="EI1658" s="36"/>
    </row>
    <row r="1659" spans="137:139" ht="15">
      <c r="EG1659" s="35"/>
      <c r="EH1659" s="36"/>
      <c r="EI1659" s="36"/>
    </row>
    <row r="1660" spans="137:139" ht="15">
      <c r="EG1660" s="35"/>
      <c r="EH1660" s="36"/>
      <c r="EI1660" s="36"/>
    </row>
    <row r="1661" spans="137:139" ht="15">
      <c r="EG1661" s="35"/>
      <c r="EH1661" s="36"/>
      <c r="EI1661" s="36"/>
    </row>
    <row r="1662" spans="137:139" ht="15">
      <c r="EG1662" s="35"/>
      <c r="EH1662" s="36"/>
      <c r="EI1662" s="36"/>
    </row>
    <row r="1663" spans="137:139" ht="15">
      <c r="EG1663" s="35"/>
      <c r="EH1663" s="36"/>
      <c r="EI1663" s="36"/>
    </row>
    <row r="1664" spans="137:139" ht="15">
      <c r="EG1664" s="35"/>
      <c r="EH1664" s="36"/>
      <c r="EI1664" s="36"/>
    </row>
    <row r="1665" spans="137:139" ht="15">
      <c r="EG1665" s="35"/>
      <c r="EH1665" s="36"/>
      <c r="EI1665" s="36"/>
    </row>
    <row r="1666" spans="137:139" ht="15">
      <c r="EG1666" s="35"/>
      <c r="EH1666" s="36"/>
      <c r="EI1666" s="36"/>
    </row>
    <row r="1667" spans="137:139" ht="15">
      <c r="EG1667" s="35"/>
      <c r="EH1667" s="36"/>
      <c r="EI1667" s="36"/>
    </row>
    <row r="1668" spans="137:139" ht="15">
      <c r="EG1668" s="35"/>
      <c r="EH1668" s="36"/>
      <c r="EI1668" s="36"/>
    </row>
    <row r="1669" spans="137:139" ht="15">
      <c r="EG1669" s="35"/>
      <c r="EH1669" s="36"/>
      <c r="EI1669" s="36"/>
    </row>
    <row r="1670" spans="137:139" ht="15">
      <c r="EG1670" s="35"/>
      <c r="EH1670" s="36"/>
      <c r="EI1670" s="36"/>
    </row>
    <row r="1671" spans="137:139" ht="15">
      <c r="EG1671" s="35"/>
      <c r="EH1671" s="36"/>
      <c r="EI1671" s="36"/>
    </row>
    <row r="1672" spans="137:139" ht="15">
      <c r="EG1672" s="35"/>
      <c r="EH1672" s="36"/>
      <c r="EI1672" s="36"/>
    </row>
    <row r="1673" spans="137:139" ht="15">
      <c r="EG1673" s="35"/>
      <c r="EH1673" s="36"/>
      <c r="EI1673" s="36"/>
    </row>
    <row r="1674" spans="137:139" ht="15">
      <c r="EG1674" s="35"/>
      <c r="EH1674" s="36"/>
      <c r="EI1674" s="36"/>
    </row>
    <row r="1675" spans="137:139" ht="15">
      <c r="EG1675" s="35"/>
      <c r="EH1675" s="36"/>
      <c r="EI1675" s="36"/>
    </row>
    <row r="1676" spans="137:139" ht="15">
      <c r="EG1676" s="35"/>
      <c r="EH1676" s="36"/>
      <c r="EI1676" s="36"/>
    </row>
    <row r="1677" spans="137:139" ht="15">
      <c r="EG1677" s="35"/>
      <c r="EH1677" s="36"/>
      <c r="EI1677" s="36"/>
    </row>
    <row r="1678" spans="137:139" ht="15">
      <c r="EG1678" s="35"/>
      <c r="EH1678" s="36"/>
      <c r="EI1678" s="36"/>
    </row>
    <row r="1679" spans="137:139" ht="15">
      <c r="EG1679" s="35"/>
      <c r="EH1679" s="36"/>
      <c r="EI1679" s="36"/>
    </row>
    <row r="1680" spans="137:139" ht="15">
      <c r="EG1680" s="35"/>
      <c r="EH1680" s="36"/>
      <c r="EI1680" s="36"/>
    </row>
    <row r="1681" spans="137:139" ht="15">
      <c r="EG1681" s="35"/>
      <c r="EH1681" s="36"/>
      <c r="EI1681" s="36"/>
    </row>
    <row r="1682" spans="137:139" ht="15">
      <c r="EG1682" s="35"/>
      <c r="EH1682" s="36"/>
      <c r="EI1682" s="36"/>
    </row>
    <row r="1683" spans="137:139" ht="15">
      <c r="EG1683" s="35"/>
      <c r="EH1683" s="36"/>
      <c r="EI1683" s="36"/>
    </row>
    <row r="1684" spans="137:139" ht="15">
      <c r="EG1684" s="35"/>
      <c r="EH1684" s="36"/>
      <c r="EI1684" s="36"/>
    </row>
    <row r="1685" spans="137:139" ht="15">
      <c r="EG1685" s="35"/>
      <c r="EH1685" s="36"/>
      <c r="EI1685" s="36"/>
    </row>
    <row r="1686" spans="137:139" ht="15">
      <c r="EG1686" s="35"/>
      <c r="EH1686" s="36"/>
      <c r="EI1686" s="36"/>
    </row>
    <row r="1687" spans="137:139" ht="15">
      <c r="EG1687" s="35"/>
      <c r="EH1687" s="36"/>
      <c r="EI1687" s="36"/>
    </row>
    <row r="1688" spans="137:139" ht="15">
      <c r="EG1688" s="35"/>
      <c r="EH1688" s="36"/>
      <c r="EI1688" s="36"/>
    </row>
    <row r="1689" spans="137:139" ht="15">
      <c r="EG1689" s="35"/>
      <c r="EH1689" s="36"/>
      <c r="EI1689" s="36"/>
    </row>
    <row r="1690" spans="137:139" ht="15">
      <c r="EG1690" s="35"/>
      <c r="EH1690" s="36"/>
      <c r="EI1690" s="36"/>
    </row>
    <row r="1691" spans="137:139" ht="15">
      <c r="EG1691" s="35"/>
      <c r="EH1691" s="36"/>
      <c r="EI1691" s="36"/>
    </row>
    <row r="1692" spans="137:139" ht="15">
      <c r="EG1692" s="35"/>
      <c r="EH1692" s="36"/>
      <c r="EI1692" s="36"/>
    </row>
    <row r="1693" spans="137:139" ht="15">
      <c r="EG1693" s="35"/>
      <c r="EH1693" s="36"/>
      <c r="EI1693" s="36"/>
    </row>
    <row r="1694" spans="137:139" ht="15">
      <c r="EG1694" s="35"/>
      <c r="EH1694" s="36"/>
      <c r="EI1694" s="36"/>
    </row>
    <row r="1695" spans="137:139" ht="15">
      <c r="EG1695" s="35"/>
      <c r="EH1695" s="36"/>
      <c r="EI1695" s="36"/>
    </row>
    <row r="1696" spans="137:139" ht="15">
      <c r="EG1696" s="35"/>
      <c r="EH1696" s="36"/>
      <c r="EI1696" s="36"/>
    </row>
    <row r="1697" spans="137:139" ht="15">
      <c r="EG1697" s="35"/>
      <c r="EH1697" s="36"/>
      <c r="EI1697" s="36"/>
    </row>
    <row r="1698" spans="137:139" ht="15">
      <c r="EG1698" s="35"/>
      <c r="EH1698" s="36"/>
      <c r="EI1698" s="36"/>
    </row>
    <row r="1699" spans="137:139" ht="15">
      <c r="EG1699" s="35"/>
      <c r="EH1699" s="36"/>
      <c r="EI1699" s="36"/>
    </row>
    <row r="1700" spans="137:139" ht="15">
      <c r="EG1700" s="35"/>
      <c r="EH1700" s="36"/>
      <c r="EI1700" s="36"/>
    </row>
    <row r="1701" spans="137:139" ht="15">
      <c r="EG1701" s="35"/>
      <c r="EH1701" s="36"/>
      <c r="EI1701" s="36"/>
    </row>
    <row r="1702" spans="137:139" ht="15">
      <c r="EG1702" s="35"/>
      <c r="EH1702" s="36"/>
      <c r="EI1702" s="36"/>
    </row>
    <row r="1703" spans="137:139" ht="15">
      <c r="EG1703" s="35"/>
      <c r="EH1703" s="36"/>
      <c r="EI1703" s="36"/>
    </row>
    <row r="1704" spans="137:139" ht="15">
      <c r="EG1704" s="35"/>
      <c r="EH1704" s="36"/>
      <c r="EI1704" s="36"/>
    </row>
    <row r="1705" spans="137:139" ht="15">
      <c r="EG1705" s="35"/>
      <c r="EH1705" s="36"/>
      <c r="EI1705" s="36"/>
    </row>
    <row r="1706" spans="137:139" ht="15">
      <c r="EG1706" s="35"/>
      <c r="EH1706" s="36"/>
      <c r="EI1706" s="36"/>
    </row>
    <row r="1707" spans="137:139" ht="15">
      <c r="EG1707" s="35"/>
      <c r="EH1707" s="36"/>
      <c r="EI1707" s="36"/>
    </row>
    <row r="1708" spans="137:139" ht="15">
      <c r="EG1708" s="35"/>
      <c r="EH1708" s="36"/>
      <c r="EI1708" s="36"/>
    </row>
    <row r="1709" spans="137:139" ht="15">
      <c r="EG1709" s="35"/>
      <c r="EH1709" s="36"/>
      <c r="EI1709" s="36"/>
    </row>
    <row r="1710" spans="137:139" ht="15">
      <c r="EG1710" s="35"/>
      <c r="EH1710" s="36"/>
      <c r="EI1710" s="36"/>
    </row>
    <row r="1711" spans="137:139" ht="15">
      <c r="EG1711" s="35"/>
      <c r="EH1711" s="36"/>
      <c r="EI1711" s="36"/>
    </row>
    <row r="1712" spans="137:139" ht="15">
      <c r="EG1712" s="35"/>
      <c r="EH1712" s="36"/>
      <c r="EI1712" s="36"/>
    </row>
    <row r="1713" spans="137:139" ht="15">
      <c r="EG1713" s="35"/>
      <c r="EH1713" s="36"/>
      <c r="EI1713" s="36"/>
    </row>
    <row r="1714" spans="137:139" ht="15">
      <c r="EG1714" s="35"/>
      <c r="EH1714" s="36"/>
      <c r="EI1714" s="36"/>
    </row>
    <row r="1715" spans="137:139" ht="15">
      <c r="EG1715" s="35"/>
      <c r="EH1715" s="36"/>
      <c r="EI1715" s="36"/>
    </row>
    <row r="1716" spans="137:139" ht="15">
      <c r="EG1716" s="35"/>
      <c r="EH1716" s="36"/>
      <c r="EI1716" s="36"/>
    </row>
    <row r="1717" spans="137:139" ht="15">
      <c r="EG1717" s="35"/>
      <c r="EH1717" s="36"/>
      <c r="EI1717" s="36"/>
    </row>
    <row r="1718" spans="137:139" ht="15">
      <c r="EG1718" s="35"/>
      <c r="EH1718" s="36"/>
      <c r="EI1718" s="36"/>
    </row>
    <row r="1719" spans="137:139" ht="15">
      <c r="EG1719" s="35"/>
      <c r="EH1719" s="36"/>
      <c r="EI1719" s="36"/>
    </row>
    <row r="1720" spans="137:139" ht="15">
      <c r="EG1720" s="35"/>
      <c r="EH1720" s="36"/>
      <c r="EI1720" s="36"/>
    </row>
    <row r="1721" spans="137:139" ht="15">
      <c r="EG1721" s="35"/>
      <c r="EH1721" s="36"/>
      <c r="EI1721" s="36"/>
    </row>
    <row r="1722" spans="137:139" ht="15">
      <c r="EG1722" s="35"/>
      <c r="EH1722" s="36"/>
      <c r="EI1722" s="36"/>
    </row>
    <row r="1723" spans="137:139" ht="15">
      <c r="EG1723" s="35"/>
      <c r="EH1723" s="36"/>
      <c r="EI1723" s="36"/>
    </row>
    <row r="1724" spans="137:139" ht="15">
      <c r="EG1724" s="35"/>
      <c r="EH1724" s="36"/>
      <c r="EI1724" s="36"/>
    </row>
    <row r="1725" spans="137:139" ht="15">
      <c r="EG1725" s="35"/>
      <c r="EH1725" s="36"/>
      <c r="EI1725" s="36"/>
    </row>
    <row r="1726" spans="137:139" ht="15">
      <c r="EG1726" s="35"/>
      <c r="EH1726" s="36"/>
      <c r="EI1726" s="36"/>
    </row>
    <row r="1727" spans="137:139" ht="15">
      <c r="EG1727" s="35"/>
      <c r="EH1727" s="36"/>
      <c r="EI1727" s="36"/>
    </row>
    <row r="1728" spans="137:139" ht="15">
      <c r="EG1728" s="35"/>
      <c r="EH1728" s="36"/>
      <c r="EI1728" s="36"/>
    </row>
    <row r="1729" spans="137:139" ht="15">
      <c r="EG1729" s="35"/>
      <c r="EH1729" s="36"/>
      <c r="EI1729" s="36"/>
    </row>
    <row r="1730" spans="137:139" ht="15">
      <c r="EG1730" s="35"/>
      <c r="EH1730" s="36"/>
      <c r="EI1730" s="36"/>
    </row>
    <row r="1731" spans="137:139" ht="15">
      <c r="EG1731" s="35"/>
      <c r="EH1731" s="36"/>
      <c r="EI1731" s="36"/>
    </row>
    <row r="1732" spans="137:139" ht="15">
      <c r="EG1732" s="35"/>
      <c r="EH1732" s="36"/>
      <c r="EI1732" s="36"/>
    </row>
    <row r="1733" spans="137:139" ht="15">
      <c r="EG1733" s="35"/>
      <c r="EH1733" s="36"/>
      <c r="EI1733" s="36"/>
    </row>
    <row r="1734" spans="137:139" ht="15">
      <c r="EG1734" s="35"/>
      <c r="EH1734" s="36"/>
      <c r="EI1734" s="36"/>
    </row>
    <row r="1735" spans="137:139" ht="15">
      <c r="EG1735" s="35"/>
      <c r="EH1735" s="36"/>
      <c r="EI1735" s="36"/>
    </row>
    <row r="1736" spans="137:139" ht="15">
      <c r="EG1736" s="35"/>
      <c r="EH1736" s="36"/>
      <c r="EI1736" s="36"/>
    </row>
    <row r="1737" spans="137:139" ht="15">
      <c r="EG1737" s="35"/>
      <c r="EH1737" s="36"/>
      <c r="EI1737" s="36"/>
    </row>
    <row r="1738" spans="137:139" ht="15">
      <c r="EG1738" s="35"/>
      <c r="EH1738" s="36"/>
      <c r="EI1738" s="36"/>
    </row>
    <row r="1739" spans="137:139" ht="15">
      <c r="EG1739" s="35"/>
      <c r="EH1739" s="36"/>
      <c r="EI1739" s="36"/>
    </row>
    <row r="1740" spans="137:139" ht="15">
      <c r="EG1740" s="35"/>
      <c r="EH1740" s="36"/>
      <c r="EI1740" s="36"/>
    </row>
    <row r="1741" spans="137:139" ht="15">
      <c r="EG1741" s="35"/>
      <c r="EH1741" s="36"/>
      <c r="EI1741" s="36"/>
    </row>
    <row r="1742" spans="137:139" ht="15">
      <c r="EG1742" s="35"/>
      <c r="EH1742" s="36"/>
      <c r="EI1742" s="36"/>
    </row>
    <row r="1743" spans="137:139" ht="15">
      <c r="EG1743" s="35"/>
      <c r="EH1743" s="36"/>
      <c r="EI1743" s="36"/>
    </row>
    <row r="1744" spans="137:139" ht="15">
      <c r="EG1744" s="35"/>
      <c r="EH1744" s="36"/>
      <c r="EI1744" s="36"/>
    </row>
    <row r="1745" spans="137:139" ht="15">
      <c r="EG1745" s="35"/>
      <c r="EH1745" s="36"/>
      <c r="EI1745" s="36"/>
    </row>
    <row r="1746" spans="137:139" ht="15">
      <c r="EG1746" s="35"/>
      <c r="EH1746" s="36"/>
      <c r="EI1746" s="36"/>
    </row>
    <row r="1747" spans="137:139" ht="15">
      <c r="EG1747" s="35"/>
      <c r="EH1747" s="36"/>
      <c r="EI1747" s="36"/>
    </row>
    <row r="1748" spans="137:139" ht="15">
      <c r="EG1748" s="35"/>
      <c r="EH1748" s="36"/>
      <c r="EI1748" s="36"/>
    </row>
    <row r="1749" spans="137:139" ht="15">
      <c r="EG1749" s="35"/>
      <c r="EH1749" s="36"/>
      <c r="EI1749" s="36"/>
    </row>
    <row r="1750" spans="137:139" ht="15">
      <c r="EG1750" s="35"/>
      <c r="EH1750" s="36"/>
      <c r="EI1750" s="36"/>
    </row>
    <row r="1751" spans="137:139" ht="15">
      <c r="EG1751" s="35"/>
      <c r="EH1751" s="36"/>
      <c r="EI1751" s="36"/>
    </row>
    <row r="1752" spans="137:139" ht="15">
      <c r="EG1752" s="35"/>
      <c r="EH1752" s="36"/>
      <c r="EI1752" s="36"/>
    </row>
    <row r="1753" spans="137:139" ht="15">
      <c r="EG1753" s="35"/>
      <c r="EH1753" s="36"/>
      <c r="EI1753" s="36"/>
    </row>
    <row r="1754" spans="137:139" ht="15">
      <c r="EG1754" s="35"/>
      <c r="EH1754" s="36"/>
      <c r="EI1754" s="36"/>
    </row>
    <row r="1755" spans="137:139" ht="15">
      <c r="EG1755" s="35"/>
      <c r="EH1755" s="36"/>
      <c r="EI1755" s="36"/>
    </row>
    <row r="1756" spans="137:139" ht="15">
      <c r="EG1756" s="35"/>
      <c r="EH1756" s="36"/>
      <c r="EI1756" s="36"/>
    </row>
    <row r="1757" spans="137:139" ht="15">
      <c r="EG1757" s="35"/>
      <c r="EH1757" s="36"/>
      <c r="EI1757" s="36"/>
    </row>
    <row r="1758" spans="137:139" ht="15">
      <c r="EG1758" s="35"/>
      <c r="EH1758" s="36"/>
      <c r="EI1758" s="36"/>
    </row>
    <row r="1759" spans="137:139" ht="15">
      <c r="EG1759" s="35"/>
      <c r="EH1759" s="36"/>
      <c r="EI1759" s="36"/>
    </row>
    <row r="1760" spans="137:139" ht="15">
      <c r="EG1760" s="35"/>
      <c r="EH1760" s="36"/>
      <c r="EI1760" s="36"/>
    </row>
    <row r="1761" spans="137:139" ht="15">
      <c r="EG1761" s="35"/>
      <c r="EH1761" s="36"/>
      <c r="EI1761" s="36"/>
    </row>
    <row r="1762" spans="137:139" ht="15">
      <c r="EG1762" s="35"/>
      <c r="EH1762" s="36"/>
      <c r="EI1762" s="36"/>
    </row>
    <row r="1763" spans="137:139" ht="15">
      <c r="EG1763" s="35"/>
      <c r="EH1763" s="36"/>
      <c r="EI1763" s="36"/>
    </row>
    <row r="1764" spans="137:139" ht="15">
      <c r="EG1764" s="35"/>
      <c r="EH1764" s="36"/>
      <c r="EI1764" s="36"/>
    </row>
    <row r="1765" spans="137:139" ht="15">
      <c r="EG1765" s="35"/>
      <c r="EH1765" s="36"/>
      <c r="EI1765" s="36"/>
    </row>
    <row r="1766" spans="137:139" ht="15">
      <c r="EG1766" s="35"/>
      <c r="EH1766" s="36"/>
      <c r="EI1766" s="36"/>
    </row>
    <row r="1767" spans="137:139" ht="15">
      <c r="EG1767" s="35"/>
      <c r="EH1767" s="36"/>
      <c r="EI1767" s="36"/>
    </row>
    <row r="1768" spans="137:139" ht="15">
      <c r="EG1768" s="35"/>
      <c r="EH1768" s="36"/>
      <c r="EI1768" s="36"/>
    </row>
    <row r="1769" spans="137:139" ht="15">
      <c r="EG1769" s="35"/>
      <c r="EH1769" s="36"/>
      <c r="EI1769" s="36"/>
    </row>
    <row r="1770" spans="137:139" ht="15">
      <c r="EG1770" s="35"/>
      <c r="EH1770" s="36"/>
      <c r="EI1770" s="36"/>
    </row>
    <row r="1771" spans="137:139" ht="15">
      <c r="EG1771" s="35"/>
      <c r="EH1771" s="36"/>
      <c r="EI1771" s="36"/>
    </row>
    <row r="1772" spans="137:139" ht="15">
      <c r="EG1772" s="35"/>
      <c r="EH1772" s="36"/>
      <c r="EI1772" s="36"/>
    </row>
    <row r="1773" spans="137:139" ht="15">
      <c r="EG1773" s="35"/>
      <c r="EH1773" s="36"/>
      <c r="EI1773" s="36"/>
    </row>
    <row r="1774" spans="137:139" ht="15">
      <c r="EG1774" s="35"/>
      <c r="EH1774" s="36"/>
      <c r="EI1774" s="36"/>
    </row>
    <row r="1775" spans="137:139" ht="15">
      <c r="EG1775" s="35"/>
      <c r="EH1775" s="36"/>
      <c r="EI1775" s="36"/>
    </row>
    <row r="1776" spans="137:139" ht="15">
      <c r="EG1776" s="35"/>
      <c r="EH1776" s="36"/>
      <c r="EI1776" s="36"/>
    </row>
    <row r="1777" spans="137:139" ht="15">
      <c r="EG1777" s="35"/>
      <c r="EH1777" s="36"/>
      <c r="EI1777" s="36"/>
    </row>
    <row r="1778" spans="137:139" ht="15">
      <c r="EG1778" s="35"/>
      <c r="EH1778" s="36"/>
      <c r="EI1778" s="36"/>
    </row>
    <row r="1779" spans="137:139" ht="15">
      <c r="EG1779" s="35"/>
      <c r="EH1779" s="36"/>
      <c r="EI1779" s="36"/>
    </row>
    <row r="1780" spans="137:139" ht="15">
      <c r="EG1780" s="35"/>
      <c r="EH1780" s="36"/>
      <c r="EI1780" s="36"/>
    </row>
    <row r="1781" spans="137:139" ht="15">
      <c r="EG1781" s="35"/>
      <c r="EH1781" s="36"/>
      <c r="EI1781" s="36"/>
    </row>
    <row r="1782" spans="137:139" ht="15">
      <c r="EG1782" s="35"/>
      <c r="EH1782" s="36"/>
      <c r="EI1782" s="36"/>
    </row>
    <row r="1783" spans="137:139" ht="15">
      <c r="EG1783" s="35"/>
      <c r="EH1783" s="36"/>
      <c r="EI1783" s="36"/>
    </row>
    <row r="1784" spans="137:139" ht="15">
      <c r="EG1784" s="35"/>
      <c r="EH1784" s="36"/>
      <c r="EI1784" s="36"/>
    </row>
    <row r="1785" spans="137:139" ht="15">
      <c r="EG1785" s="35"/>
      <c r="EH1785" s="36"/>
      <c r="EI1785" s="36"/>
    </row>
    <row r="1786" spans="137:139" ht="15">
      <c r="EG1786" s="35"/>
      <c r="EH1786" s="36"/>
      <c r="EI1786" s="36"/>
    </row>
    <row r="1787" spans="137:139" ht="15">
      <c r="EG1787" s="35"/>
      <c r="EH1787" s="36"/>
      <c r="EI1787" s="36"/>
    </row>
    <row r="1788" spans="137:139" ht="15">
      <c r="EG1788" s="35"/>
      <c r="EH1788" s="36"/>
      <c r="EI1788" s="36"/>
    </row>
    <row r="1789" spans="137:139" ht="15">
      <c r="EG1789" s="35"/>
      <c r="EH1789" s="36"/>
      <c r="EI1789" s="36"/>
    </row>
    <row r="1790" spans="137:139" ht="15">
      <c r="EG1790" s="35"/>
      <c r="EH1790" s="36"/>
      <c r="EI1790" s="36"/>
    </row>
    <row r="1791" spans="137:139" ht="15">
      <c r="EG1791" s="35"/>
      <c r="EH1791" s="36"/>
      <c r="EI1791" s="36"/>
    </row>
    <row r="1792" spans="137:139" ht="15">
      <c r="EG1792" s="35"/>
      <c r="EH1792" s="36"/>
      <c r="EI1792" s="36"/>
    </row>
    <row r="1793" spans="137:139" ht="15">
      <c r="EG1793" s="35"/>
      <c r="EH1793" s="36"/>
      <c r="EI1793" s="36"/>
    </row>
    <row r="1794" spans="137:139" ht="15">
      <c r="EG1794" s="35"/>
      <c r="EH1794" s="36"/>
      <c r="EI1794" s="36"/>
    </row>
    <row r="1795" spans="137:139" ht="15">
      <c r="EG1795" s="35"/>
      <c r="EH1795" s="36"/>
      <c r="EI1795" s="36"/>
    </row>
    <row r="1796" spans="137:139" ht="15">
      <c r="EG1796" s="35"/>
      <c r="EH1796" s="36"/>
      <c r="EI1796" s="36"/>
    </row>
    <row r="1797" spans="137:139" ht="15">
      <c r="EG1797" s="35"/>
      <c r="EH1797" s="36"/>
      <c r="EI1797" s="36"/>
    </row>
    <row r="1798" spans="137:139" ht="15">
      <c r="EG1798" s="35"/>
      <c r="EH1798" s="36"/>
      <c r="EI1798" s="36"/>
    </row>
    <row r="1799" spans="137:139" ht="15">
      <c r="EG1799" s="35"/>
      <c r="EH1799" s="36"/>
      <c r="EI1799" s="36"/>
    </row>
    <row r="1800" spans="137:139" ht="15">
      <c r="EG1800" s="35"/>
      <c r="EH1800" s="36"/>
      <c r="EI1800" s="36"/>
    </row>
    <row r="1801" spans="137:139" ht="15">
      <c r="EG1801" s="35"/>
      <c r="EH1801" s="36"/>
      <c r="EI1801" s="36"/>
    </row>
    <row r="1802" spans="137:139" ht="15">
      <c r="EG1802" s="35"/>
      <c r="EH1802" s="36"/>
      <c r="EI1802" s="36"/>
    </row>
    <row r="1803" spans="137:139" ht="15">
      <c r="EG1803" s="35"/>
      <c r="EH1803" s="36"/>
      <c r="EI1803" s="36"/>
    </row>
    <row r="1804" spans="137:139" ht="15">
      <c r="EG1804" s="35"/>
      <c r="EH1804" s="36"/>
      <c r="EI1804" s="36"/>
    </row>
    <row r="1805" spans="137:139" ht="15">
      <c r="EG1805" s="35"/>
      <c r="EH1805" s="36"/>
      <c r="EI1805" s="36"/>
    </row>
    <row r="1806" spans="137:139" ht="15">
      <c r="EG1806" s="35"/>
      <c r="EH1806" s="36"/>
      <c r="EI1806" s="36"/>
    </row>
    <row r="1807" spans="137:139" ht="15">
      <c r="EG1807" s="35"/>
      <c r="EH1807" s="36"/>
      <c r="EI1807" s="36"/>
    </row>
    <row r="1808" spans="137:139" ht="15">
      <c r="EG1808" s="35"/>
      <c r="EH1808" s="36"/>
      <c r="EI1808" s="36"/>
    </row>
    <row r="1809" spans="137:139" ht="15">
      <c r="EG1809" s="35"/>
      <c r="EH1809" s="36"/>
      <c r="EI1809" s="36"/>
    </row>
    <row r="1810" spans="137:139" ht="15">
      <c r="EG1810" s="35"/>
      <c r="EH1810" s="36"/>
      <c r="EI1810" s="36"/>
    </row>
    <row r="1811" spans="137:139" ht="15">
      <c r="EG1811" s="35"/>
      <c r="EH1811" s="36"/>
      <c r="EI1811" s="36"/>
    </row>
    <row r="1812" spans="137:139" ht="15">
      <c r="EG1812" s="35"/>
      <c r="EH1812" s="36"/>
      <c r="EI1812" s="36"/>
    </row>
    <row r="1813" spans="137:139" ht="15">
      <c r="EG1813" s="35"/>
      <c r="EH1813" s="36"/>
      <c r="EI1813" s="36"/>
    </row>
    <row r="1814" spans="137:139" ht="15">
      <c r="EG1814" s="35"/>
      <c r="EH1814" s="36"/>
      <c r="EI1814" s="36"/>
    </row>
    <row r="1815" spans="137:139" ht="15">
      <c r="EG1815" s="35"/>
      <c r="EH1815" s="36"/>
      <c r="EI1815" s="36"/>
    </row>
    <row r="1816" spans="137:139" ht="15">
      <c r="EG1816" s="35"/>
      <c r="EH1816" s="36"/>
      <c r="EI1816" s="36"/>
    </row>
    <row r="1817" spans="137:139" ht="15">
      <c r="EG1817" s="35"/>
      <c r="EH1817" s="36"/>
      <c r="EI1817" s="36"/>
    </row>
    <row r="1818" spans="137:139" ht="15">
      <c r="EG1818" s="35"/>
      <c r="EH1818" s="36"/>
      <c r="EI1818" s="36"/>
    </row>
    <row r="1819" spans="137:139" ht="15">
      <c r="EG1819" s="35"/>
      <c r="EH1819" s="36"/>
      <c r="EI1819" s="36"/>
    </row>
    <row r="1820" spans="137:139" ht="15">
      <c r="EG1820" s="35"/>
      <c r="EH1820" s="36"/>
      <c r="EI1820" s="36"/>
    </row>
    <row r="1821" spans="137:139" ht="15">
      <c r="EG1821" s="35"/>
      <c r="EH1821" s="36"/>
      <c r="EI1821" s="36"/>
    </row>
    <row r="1822" spans="137:139" ht="15">
      <c r="EG1822" s="35"/>
      <c r="EH1822" s="36"/>
      <c r="EI1822" s="36"/>
    </row>
    <row r="1823" spans="137:139" ht="15">
      <c r="EG1823" s="35"/>
      <c r="EH1823" s="36"/>
      <c r="EI1823" s="36"/>
    </row>
    <row r="1824" spans="137:139" ht="15">
      <c r="EG1824" s="35"/>
      <c r="EH1824" s="36"/>
      <c r="EI1824" s="36"/>
    </row>
    <row r="1825" spans="137:139" ht="15">
      <c r="EG1825" s="35"/>
      <c r="EH1825" s="36"/>
      <c r="EI1825" s="36"/>
    </row>
    <row r="1826" spans="137:139" ht="15">
      <c r="EG1826" s="35"/>
      <c r="EH1826" s="36"/>
      <c r="EI1826" s="36"/>
    </row>
    <row r="1827" spans="137:139" ht="15">
      <c r="EG1827" s="35"/>
      <c r="EH1827" s="36"/>
      <c r="EI1827" s="36"/>
    </row>
    <row r="1828" spans="137:139" ht="15">
      <c r="EG1828" s="35"/>
      <c r="EH1828" s="36"/>
      <c r="EI1828" s="36"/>
    </row>
    <row r="1829" spans="137:139" ht="15">
      <c r="EG1829" s="35"/>
      <c r="EH1829" s="36"/>
      <c r="EI1829" s="36"/>
    </row>
    <row r="1830" spans="137:139" ht="15">
      <c r="EG1830" s="35"/>
      <c r="EH1830" s="36"/>
      <c r="EI1830" s="36"/>
    </row>
    <row r="1831" spans="137:139" ht="15">
      <c r="EG1831" s="35"/>
      <c r="EH1831" s="36"/>
      <c r="EI1831" s="36"/>
    </row>
    <row r="1832" spans="137:139" ht="15">
      <c r="EG1832" s="35"/>
      <c r="EH1832" s="36"/>
      <c r="EI1832" s="36"/>
    </row>
    <row r="1833" spans="137:139" ht="15">
      <c r="EG1833" s="35"/>
      <c r="EH1833" s="36"/>
      <c r="EI1833" s="36"/>
    </row>
    <row r="1834" spans="137:139" ht="15">
      <c r="EG1834" s="35"/>
      <c r="EH1834" s="36"/>
      <c r="EI1834" s="36"/>
    </row>
    <row r="1835" spans="137:139" ht="15">
      <c r="EG1835" s="35"/>
      <c r="EH1835" s="36"/>
      <c r="EI1835" s="36"/>
    </row>
    <row r="1836" spans="137:139" ht="15">
      <c r="EG1836" s="35"/>
      <c r="EH1836" s="36"/>
      <c r="EI1836" s="36"/>
    </row>
    <row r="1837" spans="137:139" ht="15">
      <c r="EG1837" s="35"/>
      <c r="EH1837" s="36"/>
      <c r="EI1837" s="36"/>
    </row>
    <row r="1838" spans="137:139" ht="15">
      <c r="EG1838" s="35"/>
      <c r="EH1838" s="36"/>
      <c r="EI1838" s="36"/>
    </row>
    <row r="1839" spans="137:139" ht="15">
      <c r="EG1839" s="35"/>
      <c r="EH1839" s="36"/>
      <c r="EI1839" s="36"/>
    </row>
    <row r="1840" spans="137:139" ht="15">
      <c r="EG1840" s="35"/>
      <c r="EH1840" s="36"/>
      <c r="EI1840" s="36"/>
    </row>
    <row r="1841" spans="137:139" ht="15">
      <c r="EG1841" s="35"/>
      <c r="EH1841" s="36"/>
      <c r="EI1841" s="36"/>
    </row>
    <row r="1842" spans="137:139" ht="15">
      <c r="EG1842" s="35"/>
      <c r="EH1842" s="36"/>
      <c r="EI1842" s="36"/>
    </row>
    <row r="1843" spans="137:139" ht="15">
      <c r="EG1843" s="35"/>
      <c r="EH1843" s="36"/>
      <c r="EI1843" s="36"/>
    </row>
    <row r="1844" spans="137:139" ht="15">
      <c r="EG1844" s="35"/>
      <c r="EH1844" s="36"/>
      <c r="EI1844" s="36"/>
    </row>
    <row r="1845" spans="137:139" ht="15">
      <c r="EG1845" s="35"/>
      <c r="EH1845" s="36"/>
      <c r="EI1845" s="36"/>
    </row>
    <row r="1846" spans="137:139" ht="15">
      <c r="EG1846" s="35"/>
      <c r="EH1846" s="36"/>
      <c r="EI1846" s="36"/>
    </row>
    <row r="1847" spans="137:139" ht="15">
      <c r="EG1847" s="35"/>
      <c r="EH1847" s="36"/>
      <c r="EI1847" s="36"/>
    </row>
    <row r="1848" spans="137:139" ht="15">
      <c r="EG1848" s="35"/>
      <c r="EH1848" s="36"/>
      <c r="EI1848" s="36"/>
    </row>
    <row r="1849" spans="137:139" ht="15">
      <c r="EG1849" s="35"/>
      <c r="EH1849" s="36"/>
      <c r="EI1849" s="36"/>
    </row>
    <row r="1850" spans="137:139" ht="15">
      <c r="EG1850" s="35"/>
      <c r="EH1850" s="36"/>
      <c r="EI1850" s="36"/>
    </row>
    <row r="1851" spans="137:139" ht="15">
      <c r="EG1851" s="35"/>
      <c r="EH1851" s="36"/>
      <c r="EI1851" s="36"/>
    </row>
    <row r="1852" spans="137:139" ht="15">
      <c r="EG1852" s="35"/>
      <c r="EH1852" s="36"/>
      <c r="EI1852" s="36"/>
    </row>
    <row r="1853" spans="137:139" ht="15">
      <c r="EG1853" s="35"/>
      <c r="EH1853" s="36"/>
      <c r="EI1853" s="36"/>
    </row>
    <row r="1854" spans="137:139" ht="15">
      <c r="EG1854" s="35"/>
      <c r="EH1854" s="36"/>
      <c r="EI1854" s="36"/>
    </row>
    <row r="1855" spans="137:139" ht="15">
      <c r="EG1855" s="35"/>
      <c r="EH1855" s="36"/>
      <c r="EI1855" s="36"/>
    </row>
    <row r="1856" spans="137:139" ht="15">
      <c r="EG1856" s="35"/>
      <c r="EH1856" s="36"/>
      <c r="EI1856" s="36"/>
    </row>
    <row r="1857" spans="137:139" ht="15">
      <c r="EG1857" s="35"/>
      <c r="EH1857" s="36"/>
      <c r="EI1857" s="36"/>
    </row>
    <row r="1858" spans="137:139" ht="15">
      <c r="EG1858" s="35"/>
      <c r="EH1858" s="36"/>
      <c r="EI1858" s="36"/>
    </row>
    <row r="1859" spans="137:139" ht="15">
      <c r="EG1859" s="35"/>
      <c r="EH1859" s="36"/>
      <c r="EI1859" s="36"/>
    </row>
    <row r="1860" spans="137:139" ht="15">
      <c r="EG1860" s="35"/>
      <c r="EH1860" s="36"/>
      <c r="EI1860" s="36"/>
    </row>
    <row r="1861" spans="137:139" ht="15">
      <c r="EG1861" s="35"/>
      <c r="EH1861" s="36"/>
      <c r="EI1861" s="36"/>
    </row>
    <row r="1862" spans="137:139" ht="15">
      <c r="EG1862" s="35"/>
      <c r="EH1862" s="36"/>
      <c r="EI1862" s="36"/>
    </row>
    <row r="1863" spans="137:139" ht="15">
      <c r="EG1863" s="35"/>
      <c r="EH1863" s="36"/>
      <c r="EI1863" s="36"/>
    </row>
    <row r="1864" spans="137:139" ht="15">
      <c r="EG1864" s="35"/>
      <c r="EH1864" s="36"/>
      <c r="EI1864" s="36"/>
    </row>
    <row r="1865" spans="137:139" ht="15">
      <c r="EG1865" s="35"/>
      <c r="EH1865" s="36"/>
      <c r="EI1865" s="36"/>
    </row>
    <row r="1866" spans="137:139" ht="15">
      <c r="EG1866" s="35"/>
      <c r="EH1866" s="36"/>
      <c r="EI1866" s="36"/>
    </row>
    <row r="1867" spans="137:139" ht="15">
      <c r="EG1867" s="35"/>
      <c r="EH1867" s="36"/>
      <c r="EI1867" s="36"/>
    </row>
    <row r="1868" spans="137:139" ht="15">
      <c r="EG1868" s="35"/>
      <c r="EH1868" s="36"/>
      <c r="EI1868" s="36"/>
    </row>
    <row r="1869" spans="137:139" ht="15">
      <c r="EG1869" s="35"/>
      <c r="EH1869" s="36"/>
      <c r="EI1869" s="36"/>
    </row>
    <row r="1870" spans="137:139" ht="15">
      <c r="EG1870" s="35"/>
      <c r="EH1870" s="36"/>
      <c r="EI1870" s="36"/>
    </row>
    <row r="1871" spans="137:139" ht="15">
      <c r="EG1871" s="35"/>
      <c r="EH1871" s="36"/>
      <c r="EI1871" s="36"/>
    </row>
    <row r="1872" spans="137:139" ht="15">
      <c r="EG1872" s="35"/>
      <c r="EH1872" s="36"/>
      <c r="EI1872" s="36"/>
    </row>
    <row r="1873" spans="137:139" ht="15">
      <c r="EG1873" s="35"/>
      <c r="EH1873" s="36"/>
      <c r="EI1873" s="36"/>
    </row>
    <row r="1874" spans="137:139" ht="15">
      <c r="EG1874" s="35"/>
      <c r="EH1874" s="36"/>
      <c r="EI1874" s="36"/>
    </row>
    <row r="1875" spans="137:139" ht="15">
      <c r="EG1875" s="35"/>
      <c r="EH1875" s="36"/>
      <c r="EI1875" s="36"/>
    </row>
    <row r="1876" spans="137:139" ht="15">
      <c r="EG1876" s="35"/>
      <c r="EH1876" s="36"/>
      <c r="EI1876" s="36"/>
    </row>
    <row r="1877" spans="137:139" ht="15">
      <c r="EG1877" s="35"/>
      <c r="EH1877" s="36"/>
      <c r="EI1877" s="36"/>
    </row>
    <row r="1878" spans="137:139" ht="15">
      <c r="EG1878" s="35"/>
      <c r="EH1878" s="36"/>
      <c r="EI1878" s="36"/>
    </row>
    <row r="1879" spans="137:139" ht="15">
      <c r="EG1879" s="35"/>
      <c r="EH1879" s="36"/>
      <c r="EI1879" s="36"/>
    </row>
    <row r="1880" spans="137:139" ht="15">
      <c r="EG1880" s="35"/>
      <c r="EH1880" s="36"/>
      <c r="EI1880" s="36"/>
    </row>
    <row r="1881" spans="137:139" ht="15">
      <c r="EG1881" s="35"/>
      <c r="EH1881" s="36"/>
      <c r="EI1881" s="36"/>
    </row>
    <row r="1882" spans="137:139" ht="15">
      <c r="EG1882" s="35"/>
      <c r="EH1882" s="36"/>
      <c r="EI1882" s="36"/>
    </row>
    <row r="1883" spans="137:139" ht="15">
      <c r="EG1883" s="35"/>
      <c r="EH1883" s="36"/>
      <c r="EI1883" s="36"/>
    </row>
    <row r="1884" spans="137:139" ht="15">
      <c r="EG1884" s="35"/>
      <c r="EH1884" s="36"/>
      <c r="EI1884" s="36"/>
    </row>
    <row r="1885" spans="137:139" ht="15">
      <c r="EG1885" s="35"/>
      <c r="EH1885" s="36"/>
      <c r="EI1885" s="36"/>
    </row>
    <row r="1886" spans="137:139" ht="15">
      <c r="EG1886" s="35"/>
      <c r="EH1886" s="36"/>
      <c r="EI1886" s="36"/>
    </row>
    <row r="1887" spans="137:139" ht="15">
      <c r="EG1887" s="35"/>
      <c r="EH1887" s="36"/>
      <c r="EI1887" s="36"/>
    </row>
    <row r="1888" spans="137:139" ht="15">
      <c r="EG1888" s="35"/>
      <c r="EH1888" s="36"/>
      <c r="EI1888" s="36"/>
    </row>
    <row r="1889" spans="137:139" ht="15">
      <c r="EG1889" s="35"/>
      <c r="EH1889" s="36"/>
      <c r="EI1889" s="36"/>
    </row>
    <row r="1890" spans="137:139" ht="15">
      <c r="EG1890" s="35"/>
      <c r="EH1890" s="36"/>
      <c r="EI1890" s="36"/>
    </row>
    <row r="1891" spans="137:139" ht="15">
      <c r="EG1891" s="35"/>
      <c r="EH1891" s="36"/>
      <c r="EI1891" s="36"/>
    </row>
    <row r="1892" spans="137:139" ht="15">
      <c r="EG1892" s="35"/>
      <c r="EH1892" s="36"/>
      <c r="EI1892" s="36"/>
    </row>
    <row r="1893" spans="137:139" ht="15">
      <c r="EG1893" s="35"/>
      <c r="EH1893" s="36"/>
      <c r="EI1893" s="36"/>
    </row>
    <row r="1894" spans="137:139" ht="15">
      <c r="EG1894" s="35"/>
      <c r="EH1894" s="36"/>
      <c r="EI1894" s="36"/>
    </row>
    <row r="1895" spans="137:139" ht="15">
      <c r="EG1895" s="35"/>
      <c r="EH1895" s="36"/>
      <c r="EI1895" s="36"/>
    </row>
    <row r="1896" spans="137:139" ht="15">
      <c r="EG1896" s="35"/>
      <c r="EH1896" s="36"/>
      <c r="EI1896" s="36"/>
    </row>
    <row r="1897" spans="137:139" ht="15">
      <c r="EG1897" s="35"/>
      <c r="EH1897" s="36"/>
      <c r="EI1897" s="36"/>
    </row>
    <row r="1898" spans="137:139" ht="15">
      <c r="EG1898" s="35"/>
      <c r="EH1898" s="36"/>
      <c r="EI1898" s="36"/>
    </row>
    <row r="1899" spans="137:139" ht="15">
      <c r="EG1899" s="35"/>
      <c r="EH1899" s="36"/>
      <c r="EI1899" s="36"/>
    </row>
    <row r="1900" spans="137:139" ht="15">
      <c r="EG1900" s="35"/>
      <c r="EH1900" s="36"/>
      <c r="EI1900" s="36"/>
    </row>
    <row r="1901" spans="137:139" ht="15">
      <c r="EG1901" s="35"/>
      <c r="EH1901" s="36"/>
      <c r="EI1901" s="36"/>
    </row>
    <row r="1902" spans="137:139" ht="15">
      <c r="EG1902" s="35"/>
      <c r="EH1902" s="36"/>
      <c r="EI1902" s="36"/>
    </row>
    <row r="1903" spans="137:139" ht="15">
      <c r="EG1903" s="35"/>
      <c r="EH1903" s="36"/>
      <c r="EI1903" s="36"/>
    </row>
    <row r="1904" spans="137:139" ht="15">
      <c r="EG1904" s="35"/>
      <c r="EH1904" s="36"/>
      <c r="EI1904" s="36"/>
    </row>
    <row r="1905" spans="137:139" ht="15">
      <c r="EG1905" s="35"/>
      <c r="EH1905" s="36"/>
      <c r="EI1905" s="36"/>
    </row>
    <row r="1906" spans="137:139" ht="15">
      <c r="EG1906" s="35"/>
      <c r="EH1906" s="36"/>
      <c r="EI1906" s="36"/>
    </row>
    <row r="1907" spans="137:139" ht="15">
      <c r="EG1907" s="35"/>
      <c r="EH1907" s="36"/>
      <c r="EI1907" s="36"/>
    </row>
    <row r="1908" spans="137:139" ht="15">
      <c r="EG1908" s="35"/>
      <c r="EH1908" s="36"/>
      <c r="EI1908" s="36"/>
    </row>
    <row r="1909" spans="137:139" ht="15">
      <c r="EG1909" s="35"/>
      <c r="EH1909" s="36"/>
      <c r="EI1909" s="36"/>
    </row>
    <row r="1910" spans="137:139" ht="15">
      <c r="EG1910" s="35"/>
      <c r="EH1910" s="36"/>
      <c r="EI1910" s="36"/>
    </row>
    <row r="1911" spans="137:139" ht="15">
      <c r="EG1911" s="35"/>
      <c r="EH1911" s="36"/>
      <c r="EI1911" s="36"/>
    </row>
    <row r="1912" spans="137:139" ht="15">
      <c r="EG1912" s="35"/>
      <c r="EH1912" s="36"/>
      <c r="EI1912" s="36"/>
    </row>
    <row r="1913" spans="137:139" ht="15">
      <c r="EG1913" s="35"/>
      <c r="EH1913" s="36"/>
      <c r="EI1913" s="36"/>
    </row>
    <row r="1914" spans="137:139" ht="15">
      <c r="EG1914" s="35"/>
      <c r="EH1914" s="36"/>
      <c r="EI1914" s="36"/>
    </row>
    <row r="1915" spans="137:139" ht="15">
      <c r="EG1915" s="35"/>
      <c r="EH1915" s="36"/>
      <c r="EI1915" s="36"/>
    </row>
    <row r="1916" spans="137:139" ht="15">
      <c r="EG1916" s="35"/>
      <c r="EH1916" s="36"/>
      <c r="EI1916" s="36"/>
    </row>
    <row r="1917" spans="137:139" ht="15">
      <c r="EG1917" s="35"/>
      <c r="EH1917" s="36"/>
      <c r="EI1917" s="36"/>
    </row>
    <row r="1918" spans="137:139" ht="15">
      <c r="EG1918" s="35"/>
      <c r="EH1918" s="36"/>
      <c r="EI1918" s="36"/>
    </row>
    <row r="1919" spans="137:139" ht="15">
      <c r="EG1919" s="35"/>
      <c r="EH1919" s="36"/>
      <c r="EI1919" s="36"/>
    </row>
    <row r="1920" spans="137:139" ht="15">
      <c r="EG1920" s="35"/>
      <c r="EH1920" s="36"/>
      <c r="EI1920" s="36"/>
    </row>
    <row r="1921" spans="137:139" ht="15">
      <c r="EG1921" s="35"/>
      <c r="EH1921" s="36"/>
      <c r="EI1921" s="36"/>
    </row>
    <row r="1922" spans="137:139" ht="15">
      <c r="EG1922" s="35"/>
      <c r="EH1922" s="36"/>
      <c r="EI1922" s="36"/>
    </row>
    <row r="1923" spans="137:139" ht="15">
      <c r="EG1923" s="35"/>
      <c r="EH1923" s="36"/>
      <c r="EI1923" s="36"/>
    </row>
    <row r="1924" spans="137:139" ht="15">
      <c r="EG1924" s="35"/>
      <c r="EH1924" s="36"/>
      <c r="EI1924" s="36"/>
    </row>
    <row r="1925" spans="137:139" ht="15">
      <c r="EG1925" s="35"/>
      <c r="EH1925" s="36"/>
      <c r="EI1925" s="36"/>
    </row>
    <row r="1926" spans="137:139" ht="15">
      <c r="EG1926" s="35"/>
      <c r="EH1926" s="36"/>
      <c r="EI1926" s="36"/>
    </row>
    <row r="1927" spans="137:139" ht="15">
      <c r="EG1927" s="35"/>
      <c r="EH1927" s="36"/>
      <c r="EI1927" s="36"/>
    </row>
    <row r="1928" spans="137:139" ht="15">
      <c r="EG1928" s="35"/>
      <c r="EH1928" s="36"/>
      <c r="EI1928" s="36"/>
    </row>
    <row r="1929" spans="137:139" ht="15">
      <c r="EG1929" s="35"/>
      <c r="EH1929" s="36"/>
      <c r="EI1929" s="36"/>
    </row>
    <row r="1930" spans="137:139" ht="15">
      <c r="EG1930" s="35"/>
      <c r="EH1930" s="36"/>
      <c r="EI1930" s="36"/>
    </row>
    <row r="1931" spans="137:139" ht="15">
      <c r="EG1931" s="35"/>
      <c r="EH1931" s="36"/>
      <c r="EI1931" s="36"/>
    </row>
    <row r="1932" spans="137:139" ht="15">
      <c r="EG1932" s="35"/>
      <c r="EH1932" s="36"/>
      <c r="EI1932" s="36"/>
    </row>
    <row r="1933" spans="137:139" ht="15">
      <c r="EG1933" s="35"/>
      <c r="EH1933" s="36"/>
      <c r="EI1933" s="36"/>
    </row>
    <row r="1934" spans="137:139" ht="15">
      <c r="EG1934" s="35"/>
      <c r="EH1934" s="36"/>
      <c r="EI1934" s="36"/>
    </row>
    <row r="1935" spans="137:139" ht="15">
      <c r="EG1935" s="35"/>
      <c r="EH1935" s="36"/>
      <c r="EI1935" s="36"/>
    </row>
    <row r="1936" spans="137:139" ht="15">
      <c r="EG1936" s="35"/>
      <c r="EH1936" s="36"/>
      <c r="EI1936" s="36"/>
    </row>
    <row r="1937" spans="137:139" ht="15">
      <c r="EG1937" s="35"/>
      <c r="EH1937" s="36"/>
      <c r="EI1937" s="36"/>
    </row>
    <row r="1938" spans="137:139" ht="15">
      <c r="EG1938" s="35"/>
      <c r="EH1938" s="36"/>
      <c r="EI1938" s="36"/>
    </row>
    <row r="1939" spans="137:139" ht="15">
      <c r="EG1939" s="35"/>
      <c r="EH1939" s="36"/>
      <c r="EI1939" s="36"/>
    </row>
    <row r="1940" spans="137:139" ht="15">
      <c r="EG1940" s="35"/>
      <c r="EH1940" s="36"/>
      <c r="EI1940" s="36"/>
    </row>
    <row r="1941" spans="137:139" ht="15">
      <c r="EG1941" s="35"/>
      <c r="EH1941" s="36"/>
      <c r="EI1941" s="36"/>
    </row>
    <row r="1942" spans="137:139" ht="15">
      <c r="EG1942" s="35"/>
      <c r="EH1942" s="36"/>
      <c r="EI1942" s="36"/>
    </row>
    <row r="1943" spans="137:139" ht="15">
      <c r="EG1943" s="35"/>
      <c r="EH1943" s="36"/>
      <c r="EI1943" s="36"/>
    </row>
    <row r="1944" spans="137:139" ht="15">
      <c r="EG1944" s="35"/>
      <c r="EH1944" s="36"/>
      <c r="EI1944" s="36"/>
    </row>
    <row r="1945" spans="137:139" ht="15">
      <c r="EG1945" s="35"/>
      <c r="EH1945" s="36"/>
      <c r="EI1945" s="36"/>
    </row>
    <row r="1946" spans="137:139" ht="15">
      <c r="EG1946" s="35"/>
      <c r="EH1946" s="36"/>
      <c r="EI1946" s="36"/>
    </row>
    <row r="1947" spans="137:139" ht="15">
      <c r="EG1947" s="35"/>
      <c r="EH1947" s="36"/>
      <c r="EI1947" s="36"/>
    </row>
    <row r="1948" spans="137:139" ht="15">
      <c r="EG1948" s="35"/>
      <c r="EH1948" s="36"/>
      <c r="EI1948" s="36"/>
    </row>
    <row r="1949" spans="137:139" ht="15">
      <c r="EG1949" s="35"/>
      <c r="EH1949" s="36"/>
      <c r="EI1949" s="36"/>
    </row>
    <row r="1950" spans="137:139" ht="15">
      <c r="EG1950" s="35"/>
      <c r="EH1950" s="36"/>
      <c r="EI1950" s="36"/>
    </row>
    <row r="1951" spans="137:139" ht="15">
      <c r="EG1951" s="35"/>
      <c r="EH1951" s="36"/>
      <c r="EI1951" s="36"/>
    </row>
    <row r="1952" spans="137:139" ht="15">
      <c r="EG1952" s="35"/>
      <c r="EH1952" s="36"/>
      <c r="EI1952" s="36"/>
    </row>
    <row r="1953" spans="137:139" ht="15">
      <c r="EG1953" s="35"/>
      <c r="EH1953" s="36"/>
      <c r="EI1953" s="36"/>
    </row>
    <row r="1954" spans="137:139" ht="15">
      <c r="EG1954" s="35"/>
      <c r="EH1954" s="36"/>
      <c r="EI1954" s="36"/>
    </row>
    <row r="1955" spans="137:139" ht="15">
      <c r="EG1955" s="35"/>
      <c r="EH1955" s="36"/>
      <c r="EI1955" s="36"/>
    </row>
    <row r="1956" spans="137:139" ht="15">
      <c r="EG1956" s="35"/>
      <c r="EH1956" s="36"/>
      <c r="EI1956" s="36"/>
    </row>
    <row r="1957" spans="137:139" ht="15">
      <c r="EG1957" s="35"/>
      <c r="EH1957" s="36"/>
      <c r="EI1957" s="36"/>
    </row>
    <row r="1958" spans="137:139" ht="15">
      <c r="EG1958" s="35"/>
      <c r="EH1958" s="36"/>
      <c r="EI1958" s="36"/>
    </row>
    <row r="1959" spans="137:139" ht="15">
      <c r="EG1959" s="35"/>
      <c r="EH1959" s="36"/>
      <c r="EI1959" s="36"/>
    </row>
    <row r="1960" spans="137:139" ht="15">
      <c r="EG1960" s="35"/>
      <c r="EH1960" s="36"/>
      <c r="EI1960" s="36"/>
    </row>
    <row r="1961" spans="137:139" ht="15">
      <c r="EG1961" s="35"/>
      <c r="EH1961" s="36"/>
      <c r="EI1961" s="36"/>
    </row>
    <row r="1962" spans="137:139" ht="15">
      <c r="EG1962" s="35"/>
      <c r="EH1962" s="36"/>
      <c r="EI1962" s="36"/>
    </row>
    <row r="1963" spans="137:139" ht="15">
      <c r="EG1963" s="35"/>
      <c r="EH1963" s="36"/>
      <c r="EI1963" s="36"/>
    </row>
    <row r="1964" spans="137:139" ht="15">
      <c r="EG1964" s="35"/>
      <c r="EH1964" s="36"/>
      <c r="EI1964" s="36"/>
    </row>
    <row r="1965" spans="137:139" ht="15">
      <c r="EG1965" s="35"/>
      <c r="EH1965" s="36"/>
      <c r="EI1965" s="36"/>
    </row>
    <row r="1966" spans="137:139" ht="15">
      <c r="EG1966" s="35"/>
      <c r="EH1966" s="36"/>
      <c r="EI1966" s="36"/>
    </row>
    <row r="1967" spans="137:139" ht="15">
      <c r="EG1967" s="35"/>
      <c r="EH1967" s="36"/>
      <c r="EI1967" s="36"/>
    </row>
    <row r="1968" spans="137:139" ht="15">
      <c r="EG1968" s="35"/>
      <c r="EH1968" s="36"/>
      <c r="EI1968" s="36"/>
    </row>
    <row r="1969" spans="137:139" ht="15">
      <c r="EG1969" s="35"/>
      <c r="EH1969" s="36"/>
      <c r="EI1969" s="36"/>
    </row>
    <row r="1970" spans="137:139" ht="15">
      <c r="EG1970" s="35"/>
      <c r="EH1970" s="36"/>
      <c r="EI1970" s="36"/>
    </row>
    <row r="1971" spans="137:139" ht="15">
      <c r="EG1971" s="35"/>
      <c r="EH1971" s="36"/>
      <c r="EI1971" s="36"/>
    </row>
    <row r="1972" spans="137:139" ht="15">
      <c r="EG1972" s="35"/>
      <c r="EH1972" s="36"/>
      <c r="EI1972" s="36"/>
    </row>
    <row r="1973" spans="137:139" ht="15">
      <c r="EG1973" s="35"/>
      <c r="EH1973" s="36"/>
      <c r="EI1973" s="36"/>
    </row>
    <row r="1974" spans="137:139" ht="15">
      <c r="EG1974" s="35"/>
      <c r="EH1974" s="36"/>
      <c r="EI1974" s="36"/>
    </row>
    <row r="1975" spans="137:139" ht="15">
      <c r="EG1975" s="35"/>
      <c r="EH1975" s="36"/>
      <c r="EI1975" s="36"/>
    </row>
    <row r="1976" spans="137:139" ht="15">
      <c r="EG1976" s="35"/>
      <c r="EH1976" s="36"/>
      <c r="EI1976" s="36"/>
    </row>
    <row r="1977" spans="137:139" ht="15">
      <c r="EG1977" s="35"/>
      <c r="EH1977" s="36"/>
      <c r="EI1977" s="36"/>
    </row>
    <row r="1978" spans="137:139" ht="15">
      <c r="EG1978" s="35"/>
      <c r="EH1978" s="36"/>
      <c r="EI1978" s="36"/>
    </row>
    <row r="1979" spans="137:139" ht="15">
      <c r="EG1979" s="35"/>
      <c r="EH1979" s="36"/>
      <c r="EI1979" s="36"/>
    </row>
    <row r="1980" spans="137:139" ht="15">
      <c r="EG1980" s="35"/>
      <c r="EH1980" s="36"/>
      <c r="EI1980" s="36"/>
    </row>
    <row r="1981" spans="137:139" ht="15">
      <c r="EG1981" s="35"/>
      <c r="EH1981" s="36"/>
      <c r="EI1981" s="36"/>
    </row>
    <row r="1982" spans="137:139" ht="15">
      <c r="EG1982" s="35"/>
      <c r="EH1982" s="36"/>
      <c r="EI1982" s="36"/>
    </row>
    <row r="1983" spans="137:139" ht="15">
      <c r="EG1983" s="35"/>
      <c r="EH1983" s="36"/>
      <c r="EI1983" s="36"/>
    </row>
    <row r="1984" spans="137:139" ht="15">
      <c r="EG1984" s="35"/>
      <c r="EH1984" s="36"/>
      <c r="EI1984" s="36"/>
    </row>
    <row r="1985" spans="137:139" ht="15">
      <c r="EG1985" s="35"/>
      <c r="EH1985" s="36"/>
      <c r="EI1985" s="36"/>
    </row>
    <row r="1986" spans="137:139" ht="15">
      <c r="EG1986" s="35"/>
      <c r="EH1986" s="36"/>
      <c r="EI1986" s="36"/>
    </row>
    <row r="1987" spans="137:139" ht="15">
      <c r="EG1987" s="35"/>
      <c r="EH1987" s="36"/>
      <c r="EI1987" s="36"/>
    </row>
    <row r="1988" spans="137:139" ht="15">
      <c r="EG1988" s="35"/>
      <c r="EH1988" s="36"/>
      <c r="EI1988" s="36"/>
    </row>
    <row r="1989" spans="137:139" ht="15">
      <c r="EG1989" s="35"/>
      <c r="EH1989" s="36"/>
      <c r="EI1989" s="36"/>
    </row>
    <row r="1990" spans="137:139" ht="15">
      <c r="EG1990" s="35"/>
      <c r="EH1990" s="36"/>
      <c r="EI1990" s="36"/>
    </row>
    <row r="1991" spans="137:139" ht="15">
      <c r="EG1991" s="35"/>
      <c r="EH1991" s="36"/>
      <c r="EI1991" s="36"/>
    </row>
    <row r="1992" spans="137:139" ht="15">
      <c r="EG1992" s="35"/>
      <c r="EH1992" s="36"/>
      <c r="EI1992" s="36"/>
    </row>
    <row r="1993" spans="137:139" ht="15">
      <c r="EG1993" s="35"/>
      <c r="EH1993" s="36"/>
      <c r="EI1993" s="36"/>
    </row>
    <row r="1994" spans="137:139" ht="15">
      <c r="EG1994" s="35"/>
      <c r="EH1994" s="36"/>
      <c r="EI1994" s="36"/>
    </row>
    <row r="1995" spans="137:139" ht="15">
      <c r="EG1995" s="35"/>
      <c r="EH1995" s="36"/>
      <c r="EI1995" s="36"/>
    </row>
    <row r="1996" spans="137:139" ht="15">
      <c r="EG1996" s="35"/>
      <c r="EH1996" s="36"/>
      <c r="EI1996" s="36"/>
    </row>
    <row r="1997" spans="137:139" ht="15">
      <c r="EG1997" s="35"/>
      <c r="EH1997" s="36"/>
      <c r="EI1997" s="36"/>
    </row>
    <row r="1998" spans="137:139" ht="15">
      <c r="EG1998" s="35"/>
      <c r="EH1998" s="36"/>
      <c r="EI1998" s="36"/>
    </row>
    <row r="1999" spans="137:139" ht="15">
      <c r="EG1999" s="35"/>
      <c r="EH1999" s="36"/>
      <c r="EI1999" s="36"/>
    </row>
    <row r="2000" spans="137:139" ht="15">
      <c r="EG2000" s="35"/>
      <c r="EH2000" s="36"/>
      <c r="EI2000" s="36"/>
    </row>
    <row r="2001" spans="137:139" ht="15">
      <c r="EG2001" s="35"/>
      <c r="EH2001" s="36"/>
      <c r="EI2001" s="36"/>
    </row>
    <row r="2002" spans="137:139" ht="15">
      <c r="EG2002" s="35"/>
      <c r="EH2002" s="36"/>
      <c r="EI2002" s="36"/>
    </row>
    <row r="2003" spans="137:139" ht="15">
      <c r="EG2003" s="35"/>
      <c r="EH2003" s="36"/>
      <c r="EI2003" s="36"/>
    </row>
    <row r="2004" spans="137:139" ht="15">
      <c r="EG2004" s="35"/>
      <c r="EH2004" s="36"/>
      <c r="EI2004" s="36"/>
    </row>
    <row r="2005" spans="137:139" ht="15">
      <c r="EG2005" s="35"/>
      <c r="EH2005" s="36"/>
      <c r="EI2005" s="36"/>
    </row>
    <row r="2006" spans="137:139" ht="15">
      <c r="EG2006" s="35"/>
      <c r="EH2006" s="36"/>
      <c r="EI2006" s="36"/>
    </row>
    <row r="2007" spans="137:139" ht="15">
      <c r="EG2007" s="35"/>
      <c r="EH2007" s="36"/>
      <c r="EI2007" s="36"/>
    </row>
    <row r="2008" spans="137:139" ht="15">
      <c r="EG2008" s="35"/>
      <c r="EH2008" s="36"/>
      <c r="EI2008" s="36"/>
    </row>
    <row r="2009" spans="137:139" ht="15">
      <c r="EG2009" s="35"/>
      <c r="EH2009" s="36"/>
      <c r="EI2009" s="36"/>
    </row>
    <row r="2010" spans="137:139" ht="15">
      <c r="EG2010" s="35"/>
      <c r="EH2010" s="36"/>
      <c r="EI2010" s="36"/>
    </row>
    <row r="2011" spans="137:139" ht="15">
      <c r="EG2011" s="35"/>
      <c r="EH2011" s="36"/>
      <c r="EI2011" s="36"/>
    </row>
    <row r="2012" spans="137:139" ht="15">
      <c r="EG2012" s="35"/>
      <c r="EH2012" s="36"/>
      <c r="EI2012" s="36"/>
    </row>
    <row r="2013" spans="137:139" ht="15">
      <c r="EG2013" s="35"/>
      <c r="EH2013" s="36"/>
      <c r="EI2013" s="36"/>
    </row>
    <row r="2014" spans="137:139" ht="15">
      <c r="EG2014" s="35"/>
      <c r="EH2014" s="36"/>
      <c r="EI2014" s="36"/>
    </row>
    <row r="2015" spans="137:139" ht="15">
      <c r="EG2015" s="35"/>
      <c r="EH2015" s="36"/>
      <c r="EI2015" s="36"/>
    </row>
    <row r="2016" spans="137:139" ht="15">
      <c r="EG2016" s="35"/>
      <c r="EH2016" s="36"/>
      <c r="EI2016" s="36"/>
    </row>
    <row r="2017" spans="137:139" ht="15">
      <c r="EG2017" s="35"/>
      <c r="EH2017" s="36"/>
      <c r="EI2017" s="36"/>
    </row>
    <row r="2018" spans="137:139" ht="15">
      <c r="EG2018" s="35"/>
      <c r="EH2018" s="36"/>
      <c r="EI2018" s="36"/>
    </row>
    <row r="2019" spans="137:139" ht="15">
      <c r="EG2019" s="35"/>
      <c r="EH2019" s="36"/>
      <c r="EI2019" s="36"/>
    </row>
    <row r="2020" spans="137:139" ht="15">
      <c r="EG2020" s="35"/>
      <c r="EH2020" s="36"/>
      <c r="EI2020" s="36"/>
    </row>
    <row r="2021" spans="137:139" ht="15">
      <c r="EG2021" s="35"/>
      <c r="EH2021" s="36"/>
      <c r="EI2021" s="36"/>
    </row>
    <row r="2022" spans="137:139" ht="15">
      <c r="EG2022" s="35"/>
      <c r="EH2022" s="36"/>
      <c r="EI2022" s="36"/>
    </row>
    <row r="2023" spans="137:139" ht="15">
      <c r="EG2023" s="35"/>
      <c r="EH2023" s="36"/>
      <c r="EI2023" s="36"/>
    </row>
    <row r="2024" spans="137:139" ht="15">
      <c r="EG2024" s="35"/>
      <c r="EH2024" s="36"/>
      <c r="EI2024" s="36"/>
    </row>
    <row r="2025" spans="137:139" ht="15">
      <c r="EG2025" s="35"/>
      <c r="EH2025" s="36"/>
      <c r="EI2025" s="36"/>
    </row>
    <row r="2026" spans="137:139" ht="15">
      <c r="EG2026" s="35"/>
      <c r="EH2026" s="36"/>
      <c r="EI2026" s="36"/>
    </row>
    <row r="2027" spans="137:139" ht="15">
      <c r="EG2027" s="35"/>
      <c r="EH2027" s="36"/>
      <c r="EI2027" s="36"/>
    </row>
    <row r="2028" spans="137:139" ht="15">
      <c r="EG2028" s="35"/>
      <c r="EH2028" s="36"/>
      <c r="EI2028" s="36"/>
    </row>
    <row r="2029" spans="137:139" ht="15">
      <c r="EG2029" s="35"/>
      <c r="EH2029" s="36"/>
      <c r="EI2029" s="36"/>
    </row>
    <row r="2030" spans="137:139" ht="15">
      <c r="EG2030" s="35"/>
      <c r="EH2030" s="36"/>
      <c r="EI2030" s="36"/>
    </row>
    <row r="2031" spans="137:139" ht="15">
      <c r="EG2031" s="35"/>
      <c r="EH2031" s="36"/>
      <c r="EI2031" s="36"/>
    </row>
    <row r="2032" spans="137:139" ht="15">
      <c r="EG2032" s="35"/>
      <c r="EH2032" s="36"/>
      <c r="EI2032" s="36"/>
    </row>
    <row r="2033" spans="137:139" ht="15">
      <c r="EG2033" s="35"/>
      <c r="EH2033" s="36"/>
      <c r="EI2033" s="36"/>
    </row>
    <row r="2034" spans="137:139" ht="15">
      <c r="EG2034" s="35"/>
      <c r="EH2034" s="36"/>
      <c r="EI2034" s="36"/>
    </row>
    <row r="2035" spans="137:139" ht="15">
      <c r="EG2035" s="35"/>
      <c r="EH2035" s="36"/>
      <c r="EI2035" s="36"/>
    </row>
    <row r="2036" spans="137:139" ht="15">
      <c r="EG2036" s="35"/>
      <c r="EH2036" s="36"/>
      <c r="EI2036" s="36"/>
    </row>
    <row r="2037" spans="137:139" ht="15">
      <c r="EG2037" s="35"/>
      <c r="EH2037" s="36"/>
      <c r="EI2037" s="36"/>
    </row>
    <row r="2038" spans="137:139" ht="15">
      <c r="EG2038" s="35"/>
      <c r="EH2038" s="36"/>
      <c r="EI2038" s="36"/>
    </row>
    <row r="2039" spans="137:139" ht="15">
      <c r="EG2039" s="35"/>
      <c r="EH2039" s="36"/>
      <c r="EI2039" s="36"/>
    </row>
    <row r="2040" spans="137:139" ht="15">
      <c r="EG2040" s="35"/>
      <c r="EH2040" s="36"/>
      <c r="EI2040" s="36"/>
    </row>
    <row r="2041" spans="137:139" ht="15">
      <c r="EG2041" s="35"/>
      <c r="EH2041" s="36"/>
      <c r="EI2041" s="36"/>
    </row>
    <row r="2042" spans="137:139" ht="15">
      <c r="EG2042" s="35"/>
      <c r="EH2042" s="36"/>
      <c r="EI2042" s="36"/>
    </row>
    <row r="2043" spans="137:139" ht="15">
      <c r="EG2043" s="35"/>
      <c r="EH2043" s="36"/>
      <c r="EI2043" s="36"/>
    </row>
    <row r="2044" spans="137:139" ht="15">
      <c r="EG2044" s="35"/>
      <c r="EH2044" s="36"/>
      <c r="EI2044" s="36"/>
    </row>
    <row r="2045" spans="137:139" ht="15">
      <c r="EG2045" s="35"/>
      <c r="EH2045" s="36"/>
      <c r="EI2045" s="36"/>
    </row>
    <row r="2046" spans="137:139" ht="15">
      <c r="EG2046" s="35"/>
      <c r="EH2046" s="36"/>
      <c r="EI2046" s="36"/>
    </row>
    <row r="2047" spans="137:139" ht="15">
      <c r="EG2047" s="35"/>
      <c r="EH2047" s="36"/>
      <c r="EI2047" s="36"/>
    </row>
    <row r="2048" spans="137:139" ht="15">
      <c r="EG2048" s="35"/>
      <c r="EH2048" s="36"/>
      <c r="EI2048" s="36"/>
    </row>
    <row r="2049" spans="137:139" ht="15">
      <c r="EG2049" s="35"/>
      <c r="EH2049" s="36"/>
      <c r="EI2049" s="36"/>
    </row>
    <row r="2050" spans="137:139" ht="15">
      <c r="EG2050" s="35"/>
      <c r="EH2050" s="36"/>
      <c r="EI2050" s="36"/>
    </row>
    <row r="2051" spans="137:139" ht="15">
      <c r="EG2051" s="35"/>
      <c r="EH2051" s="36"/>
      <c r="EI2051" s="36"/>
    </row>
    <row r="2052" spans="137:139" ht="15">
      <c r="EG2052" s="35"/>
      <c r="EH2052" s="36"/>
      <c r="EI2052" s="36"/>
    </row>
    <row r="2053" spans="137:139" ht="15">
      <c r="EG2053" s="35"/>
      <c r="EH2053" s="36"/>
      <c r="EI2053" s="36"/>
    </row>
    <row r="2054" spans="137:139" ht="15">
      <c r="EG2054" s="35"/>
      <c r="EH2054" s="36"/>
      <c r="EI2054" s="36"/>
    </row>
    <row r="2055" spans="137:139" ht="15">
      <c r="EG2055" s="35"/>
      <c r="EH2055" s="36"/>
      <c r="EI2055" s="36"/>
    </row>
    <row r="2056" spans="137:139" ht="15">
      <c r="EG2056" s="35"/>
      <c r="EH2056" s="36"/>
      <c r="EI2056" s="36"/>
    </row>
    <row r="2057" spans="137:139" ht="15">
      <c r="EG2057" s="35"/>
      <c r="EH2057" s="36"/>
      <c r="EI2057" s="36"/>
    </row>
    <row r="2058" spans="137:139" ht="15">
      <c r="EG2058" s="35"/>
      <c r="EH2058" s="36"/>
      <c r="EI2058" s="36"/>
    </row>
    <row r="2059" spans="137:139" ht="15">
      <c r="EG2059" s="35"/>
      <c r="EH2059" s="36"/>
      <c r="EI2059" s="36"/>
    </row>
    <row r="2060" spans="137:139" ht="15">
      <c r="EG2060" s="35"/>
      <c r="EH2060" s="36"/>
      <c r="EI2060" s="36"/>
    </row>
    <row r="2061" spans="137:139" ht="15">
      <c r="EG2061" s="35"/>
      <c r="EH2061" s="36"/>
      <c r="EI2061" s="36"/>
    </row>
    <row r="2062" spans="137:139" ht="15">
      <c r="EG2062" s="35"/>
      <c r="EH2062" s="36"/>
      <c r="EI2062" s="36"/>
    </row>
    <row r="2063" spans="137:139" ht="15">
      <c r="EG2063" s="35"/>
      <c r="EH2063" s="36"/>
      <c r="EI2063" s="36"/>
    </row>
    <row r="2064" spans="137:139" ht="15">
      <c r="EG2064" s="35"/>
      <c r="EH2064" s="36"/>
      <c r="EI2064" s="36"/>
    </row>
    <row r="2065" spans="137:139" ht="15">
      <c r="EG2065" s="35"/>
      <c r="EH2065" s="36"/>
      <c r="EI2065" s="36"/>
    </row>
    <row r="2066" spans="137:139" ht="15">
      <c r="EG2066" s="35"/>
      <c r="EH2066" s="36"/>
      <c r="EI2066" s="36"/>
    </row>
    <row r="2067" spans="137:139" ht="15">
      <c r="EG2067" s="35"/>
      <c r="EH2067" s="36"/>
      <c r="EI2067" s="36"/>
    </row>
    <row r="2068" spans="137:139" ht="15">
      <c r="EG2068" s="35"/>
      <c r="EH2068" s="36"/>
      <c r="EI2068" s="36"/>
    </row>
    <row r="2069" spans="137:139" ht="15">
      <c r="EG2069" s="35"/>
      <c r="EH2069" s="36"/>
      <c r="EI2069" s="36"/>
    </row>
    <row r="2070" spans="137:139" ht="15">
      <c r="EG2070" s="35"/>
      <c r="EH2070" s="36"/>
      <c r="EI2070" s="36"/>
    </row>
    <row r="2071" spans="137:139" ht="15">
      <c r="EG2071" s="35"/>
      <c r="EH2071" s="36"/>
      <c r="EI2071" s="36"/>
    </row>
    <row r="2072" spans="137:139" ht="15">
      <c r="EG2072" s="35"/>
      <c r="EH2072" s="36"/>
      <c r="EI2072" s="36"/>
    </row>
    <row r="2073" spans="137:139" ht="15">
      <c r="EG2073" s="35"/>
      <c r="EH2073" s="36"/>
      <c r="EI2073" s="36"/>
    </row>
    <row r="2074" spans="137:139" ht="15">
      <c r="EG2074" s="35"/>
      <c r="EH2074" s="36"/>
      <c r="EI2074" s="36"/>
    </row>
    <row r="2075" spans="137:139" ht="15">
      <c r="EG2075" s="35"/>
      <c r="EH2075" s="36"/>
      <c r="EI2075" s="36"/>
    </row>
    <row r="2076" spans="137:139" ht="15">
      <c r="EG2076" s="35"/>
      <c r="EH2076" s="36"/>
      <c r="EI2076" s="36"/>
    </row>
    <row r="2077" spans="137:139" ht="15">
      <c r="EG2077" s="35"/>
      <c r="EH2077" s="36"/>
      <c r="EI2077" s="36"/>
    </row>
    <row r="2078" spans="137:139" ht="15">
      <c r="EG2078" s="35"/>
      <c r="EH2078" s="36"/>
      <c r="EI2078" s="36"/>
    </row>
    <row r="2079" spans="137:139" ht="15">
      <c r="EG2079" s="35"/>
      <c r="EH2079" s="36"/>
      <c r="EI2079" s="36"/>
    </row>
    <row r="2080" spans="137:139" ht="15">
      <c r="EG2080" s="35"/>
      <c r="EH2080" s="36"/>
      <c r="EI2080" s="36"/>
    </row>
    <row r="2081" spans="137:139" ht="15">
      <c r="EG2081" s="35"/>
      <c r="EH2081" s="36"/>
      <c r="EI2081" s="36"/>
    </row>
    <row r="2082" spans="137:139" ht="15">
      <c r="EG2082" s="35"/>
      <c r="EH2082" s="36"/>
      <c r="EI2082" s="36"/>
    </row>
    <row r="2083" spans="137:139" ht="15">
      <c r="EG2083" s="35"/>
      <c r="EH2083" s="36"/>
      <c r="EI2083" s="36"/>
    </row>
    <row r="2084" spans="137:139" ht="15">
      <c r="EG2084" s="35"/>
      <c r="EH2084" s="36"/>
      <c r="EI2084" s="36"/>
    </row>
    <row r="2085" spans="137:139" ht="15">
      <c r="EG2085" s="35"/>
      <c r="EH2085" s="36"/>
      <c r="EI2085" s="36"/>
    </row>
    <row r="2086" spans="137:139" ht="15">
      <c r="EG2086" s="35"/>
      <c r="EH2086" s="36"/>
      <c r="EI2086" s="36"/>
    </row>
    <row r="2087" spans="137:139" ht="15">
      <c r="EG2087" s="35"/>
      <c r="EH2087" s="36"/>
      <c r="EI2087" s="36"/>
    </row>
    <row r="2088" spans="137:139" ht="15">
      <c r="EG2088" s="35"/>
      <c r="EH2088" s="36"/>
      <c r="EI2088" s="36"/>
    </row>
    <row r="2089" spans="137:139" ht="15">
      <c r="EG2089" s="35"/>
      <c r="EH2089" s="36"/>
      <c r="EI2089" s="36"/>
    </row>
    <row r="2090" spans="137:139" ht="15">
      <c r="EG2090" s="35"/>
      <c r="EH2090" s="36"/>
      <c r="EI2090" s="36"/>
    </row>
    <row r="2091" spans="137:139" ht="15">
      <c r="EG2091" s="35"/>
      <c r="EH2091" s="36"/>
      <c r="EI2091" s="36"/>
    </row>
    <row r="2092" spans="137:139" ht="15">
      <c r="EG2092" s="35"/>
      <c r="EH2092" s="36"/>
      <c r="EI2092" s="36"/>
    </row>
    <row r="2093" spans="137:139" ht="15">
      <c r="EG2093" s="35"/>
      <c r="EH2093" s="36"/>
      <c r="EI2093" s="36"/>
    </row>
    <row r="2094" spans="137:139" ht="15">
      <c r="EG2094" s="35"/>
      <c r="EH2094" s="36"/>
      <c r="EI2094" s="36"/>
    </row>
    <row r="2095" spans="137:139" ht="15">
      <c r="EG2095" s="35"/>
      <c r="EH2095" s="36"/>
      <c r="EI2095" s="36"/>
    </row>
    <row r="2096" spans="137:139" ht="15">
      <c r="EG2096" s="35"/>
      <c r="EH2096" s="36"/>
      <c r="EI2096" s="36"/>
    </row>
    <row r="2097" spans="137:139" ht="15">
      <c r="EG2097" s="35"/>
      <c r="EH2097" s="36"/>
      <c r="EI2097" s="36"/>
    </row>
    <row r="2098" spans="137:139" ht="15">
      <c r="EG2098" s="35"/>
      <c r="EH2098" s="36"/>
      <c r="EI2098" s="36"/>
    </row>
    <row r="2099" spans="137:139" ht="15">
      <c r="EG2099" s="35"/>
      <c r="EH2099" s="36"/>
      <c r="EI2099" s="36"/>
    </row>
    <row r="2100" spans="137:139" ht="15">
      <c r="EG2100" s="35"/>
      <c r="EH2100" s="36"/>
      <c r="EI2100" s="36"/>
    </row>
    <row r="2101" spans="137:139" ht="15">
      <c r="EG2101" s="35"/>
      <c r="EH2101" s="36"/>
      <c r="EI2101" s="36"/>
    </row>
    <row r="2102" spans="137:139" ht="15">
      <c r="EG2102" s="35"/>
      <c r="EH2102" s="36"/>
      <c r="EI2102" s="36"/>
    </row>
    <row r="2103" spans="137:139" ht="15">
      <c r="EG2103" s="35"/>
      <c r="EH2103" s="36"/>
      <c r="EI2103" s="36"/>
    </row>
    <row r="2104" spans="137:139" ht="15">
      <c r="EG2104" s="35"/>
      <c r="EH2104" s="36"/>
      <c r="EI2104" s="36"/>
    </row>
    <row r="2105" spans="137:139" ht="15">
      <c r="EG2105" s="35"/>
      <c r="EH2105" s="36"/>
      <c r="EI2105" s="36"/>
    </row>
    <row r="2106" spans="137:139" ht="15">
      <c r="EG2106" s="35"/>
      <c r="EH2106" s="36"/>
      <c r="EI2106" s="36"/>
    </row>
    <row r="2107" spans="137:139" ht="15">
      <c r="EG2107" s="35"/>
      <c r="EH2107" s="36"/>
      <c r="EI2107" s="36"/>
    </row>
    <row r="2108" spans="137:139" ht="15">
      <c r="EG2108" s="35"/>
      <c r="EH2108" s="36"/>
      <c r="EI2108" s="36"/>
    </row>
    <row r="2109" spans="137:139" ht="15">
      <c r="EG2109" s="35"/>
      <c r="EH2109" s="36"/>
      <c r="EI2109" s="36"/>
    </row>
    <row r="2110" spans="137:139" ht="15">
      <c r="EG2110" s="35"/>
      <c r="EH2110" s="36"/>
      <c r="EI2110" s="36"/>
    </row>
    <row r="2111" spans="137:139" ht="15">
      <c r="EG2111" s="35"/>
      <c r="EH2111" s="36"/>
      <c r="EI2111" s="36"/>
    </row>
    <row r="2112" spans="137:139" ht="15">
      <c r="EG2112" s="35"/>
      <c r="EH2112" s="36"/>
      <c r="EI2112" s="36"/>
    </row>
    <row r="2113" spans="137:139" ht="15">
      <c r="EG2113" s="35"/>
      <c r="EH2113" s="36"/>
      <c r="EI2113" s="36"/>
    </row>
    <row r="2114" spans="137:139" ht="15">
      <c r="EG2114" s="35"/>
      <c r="EH2114" s="36"/>
      <c r="EI2114" s="36"/>
    </row>
    <row r="2115" spans="137:139" ht="15">
      <c r="EG2115" s="35"/>
      <c r="EH2115" s="36"/>
      <c r="EI2115" s="36"/>
    </row>
    <row r="2116" spans="137:139" ht="15">
      <c r="EG2116" s="35"/>
      <c r="EH2116" s="36"/>
      <c r="EI2116" s="36"/>
    </row>
    <row r="2117" spans="137:139" ht="15">
      <c r="EG2117" s="35"/>
      <c r="EH2117" s="36"/>
      <c r="EI2117" s="36"/>
    </row>
    <row r="2118" spans="137:139" ht="15">
      <c r="EG2118" s="35"/>
      <c r="EH2118" s="36"/>
      <c r="EI2118" s="36"/>
    </row>
    <row r="2119" spans="137:139" ht="15">
      <c r="EG2119" s="35"/>
      <c r="EH2119" s="36"/>
      <c r="EI2119" s="36"/>
    </row>
    <row r="2120" spans="137:139" ht="15">
      <c r="EG2120" s="35"/>
      <c r="EH2120" s="36"/>
      <c r="EI2120" s="36"/>
    </row>
    <row r="2121" spans="137:139" ht="15">
      <c r="EG2121" s="35"/>
      <c r="EH2121" s="36"/>
      <c r="EI2121" s="36"/>
    </row>
    <row r="2122" spans="137:139" ht="15">
      <c r="EG2122" s="35"/>
      <c r="EH2122" s="36"/>
      <c r="EI2122" s="36"/>
    </row>
    <row r="2123" spans="137:139" ht="15">
      <c r="EG2123" s="35"/>
      <c r="EH2123" s="36"/>
      <c r="EI2123" s="36"/>
    </row>
    <row r="2124" spans="137:139" ht="15">
      <c r="EG2124" s="35"/>
      <c r="EH2124" s="36"/>
      <c r="EI2124" s="36"/>
    </row>
    <row r="2125" spans="137:139" ht="15">
      <c r="EG2125" s="35"/>
      <c r="EH2125" s="36"/>
      <c r="EI2125" s="36"/>
    </row>
    <row r="2126" spans="137:139" ht="15">
      <c r="EG2126" s="35"/>
      <c r="EH2126" s="36"/>
      <c r="EI2126" s="36"/>
    </row>
    <row r="2127" spans="137:139" ht="15">
      <c r="EG2127" s="35"/>
      <c r="EH2127" s="36"/>
      <c r="EI2127" s="36"/>
    </row>
    <row r="2128" spans="137:139" ht="15">
      <c r="EG2128" s="35"/>
      <c r="EH2128" s="36"/>
      <c r="EI2128" s="36"/>
    </row>
    <row r="2129" spans="137:139" ht="15">
      <c r="EG2129" s="35"/>
      <c r="EH2129" s="36"/>
      <c r="EI2129" s="36"/>
    </row>
    <row r="2130" spans="137:139" ht="15">
      <c r="EG2130" s="35"/>
      <c r="EH2130" s="36"/>
      <c r="EI2130" s="36"/>
    </row>
    <row r="2131" spans="137:139" ht="15">
      <c r="EG2131" s="35"/>
      <c r="EH2131" s="36"/>
      <c r="EI2131" s="36"/>
    </row>
    <row r="2132" spans="137:139" ht="15">
      <c r="EG2132" s="35"/>
      <c r="EH2132" s="36"/>
      <c r="EI2132" s="36"/>
    </row>
    <row r="2133" spans="137:139" ht="15">
      <c r="EG2133" s="35"/>
      <c r="EH2133" s="36"/>
      <c r="EI2133" s="36"/>
    </row>
    <row r="2134" spans="137:139" ht="15">
      <c r="EG2134" s="35"/>
      <c r="EH2134" s="36"/>
      <c r="EI2134" s="36"/>
    </row>
    <row r="2135" spans="137:139" ht="15">
      <c r="EG2135" s="35"/>
      <c r="EH2135" s="36"/>
      <c r="EI2135" s="36"/>
    </row>
    <row r="2136" spans="137:139" ht="15">
      <c r="EG2136" s="35"/>
      <c r="EH2136" s="36"/>
      <c r="EI2136" s="36"/>
    </row>
    <row r="2137" spans="137:139" ht="15">
      <c r="EG2137" s="35"/>
      <c r="EH2137" s="36"/>
      <c r="EI2137" s="36"/>
    </row>
    <row r="2138" spans="137:139" ht="15">
      <c r="EG2138" s="35"/>
      <c r="EH2138" s="36"/>
      <c r="EI2138" s="36"/>
    </row>
    <row r="2139" spans="137:139" ht="15">
      <c r="EG2139" s="35"/>
      <c r="EH2139" s="36"/>
      <c r="EI2139" s="36"/>
    </row>
    <row r="2140" spans="137:139" ht="15">
      <c r="EG2140" s="35"/>
      <c r="EH2140" s="36"/>
      <c r="EI2140" s="36"/>
    </row>
    <row r="2141" spans="137:139" ht="15">
      <c r="EG2141" s="35"/>
      <c r="EH2141" s="36"/>
      <c r="EI2141" s="36"/>
    </row>
    <row r="2142" spans="137:139" ht="15">
      <c r="EG2142" s="35"/>
      <c r="EH2142" s="36"/>
      <c r="EI2142" s="36"/>
    </row>
    <row r="2143" spans="137:139" ht="15">
      <c r="EG2143" s="35"/>
      <c r="EH2143" s="36"/>
      <c r="EI2143" s="36"/>
    </row>
    <row r="2144" spans="137:139" ht="15">
      <c r="EG2144" s="35"/>
      <c r="EH2144" s="36"/>
      <c r="EI2144" s="36"/>
    </row>
    <row r="2145" spans="137:139" ht="15">
      <c r="EG2145" s="35"/>
      <c r="EH2145" s="36"/>
      <c r="EI2145" s="36"/>
    </row>
    <row r="2146" spans="137:139" ht="15">
      <c r="EG2146" s="35"/>
      <c r="EH2146" s="36"/>
      <c r="EI2146" s="36"/>
    </row>
    <row r="2147" spans="137:139" ht="15">
      <c r="EG2147" s="35"/>
      <c r="EH2147" s="36"/>
      <c r="EI2147" s="36"/>
    </row>
    <row r="2148" spans="137:139" ht="15">
      <c r="EG2148" s="35"/>
      <c r="EH2148" s="36"/>
      <c r="EI2148" s="36"/>
    </row>
    <row r="2149" spans="137:139" ht="15">
      <c r="EG2149" s="35"/>
      <c r="EH2149" s="36"/>
      <c r="EI2149" s="36"/>
    </row>
    <row r="2150" spans="137:139" ht="15">
      <c r="EG2150" s="35"/>
      <c r="EH2150" s="36"/>
      <c r="EI2150" s="36"/>
    </row>
    <row r="2151" spans="137:139" ht="15">
      <c r="EG2151" s="35"/>
      <c r="EH2151" s="36"/>
      <c r="EI2151" s="36"/>
    </row>
    <row r="2152" spans="137:139" ht="15">
      <c r="EG2152" s="35"/>
      <c r="EH2152" s="36"/>
      <c r="EI2152" s="36"/>
    </row>
    <row r="2153" spans="137:139" ht="15">
      <c r="EG2153" s="35"/>
      <c r="EH2153" s="36"/>
      <c r="EI2153" s="36"/>
    </row>
    <row r="2154" spans="137:139" ht="15">
      <c r="EG2154" s="35"/>
      <c r="EH2154" s="36"/>
      <c r="EI2154" s="36"/>
    </row>
    <row r="2155" spans="137:139" ht="15">
      <c r="EG2155" s="35"/>
      <c r="EH2155" s="36"/>
      <c r="EI2155" s="36"/>
    </row>
    <row r="2156" spans="137:139" ht="15">
      <c r="EG2156" s="35"/>
      <c r="EH2156" s="36"/>
      <c r="EI2156" s="36"/>
    </row>
    <row r="2157" spans="137:139" ht="15">
      <c r="EG2157" s="35"/>
      <c r="EH2157" s="36"/>
      <c r="EI2157" s="36"/>
    </row>
    <row r="2158" spans="137:139" ht="15">
      <c r="EG2158" s="35"/>
      <c r="EH2158" s="36"/>
      <c r="EI2158" s="36"/>
    </row>
    <row r="2159" spans="137:139" ht="15">
      <c r="EG2159" s="35"/>
      <c r="EH2159" s="36"/>
      <c r="EI2159" s="36"/>
    </row>
    <row r="2160" spans="137:139" ht="15">
      <c r="EG2160" s="35"/>
      <c r="EH2160" s="36"/>
      <c r="EI2160" s="36"/>
    </row>
    <row r="2161" spans="137:139" ht="15">
      <c r="EG2161" s="35"/>
      <c r="EH2161" s="36"/>
      <c r="EI2161" s="36"/>
    </row>
    <row r="2162" spans="137:139" ht="15">
      <c r="EG2162" s="35"/>
      <c r="EH2162" s="36"/>
      <c r="EI2162" s="36"/>
    </row>
    <row r="2163" spans="137:139" ht="15">
      <c r="EG2163" s="35"/>
      <c r="EH2163" s="36"/>
      <c r="EI2163" s="36"/>
    </row>
    <row r="2164" spans="137:139" ht="15">
      <c r="EG2164" s="35"/>
      <c r="EH2164" s="36"/>
      <c r="EI2164" s="36"/>
    </row>
    <row r="2165" spans="137:139" ht="15">
      <c r="EG2165" s="35"/>
      <c r="EH2165" s="36"/>
      <c r="EI2165" s="36"/>
    </row>
    <row r="2166" spans="137:139" ht="15">
      <c r="EG2166" s="35"/>
      <c r="EH2166" s="36"/>
      <c r="EI2166" s="36"/>
    </row>
    <row r="2167" spans="137:139" ht="15">
      <c r="EG2167" s="35"/>
      <c r="EH2167" s="36"/>
      <c r="EI2167" s="36"/>
    </row>
    <row r="2168" spans="137:139" ht="15">
      <c r="EG2168" s="35"/>
      <c r="EH2168" s="36"/>
      <c r="EI2168" s="36"/>
    </row>
    <row r="2169" spans="137:139" ht="15">
      <c r="EG2169" s="35"/>
      <c r="EH2169" s="36"/>
      <c r="EI2169" s="36"/>
    </row>
    <row r="2170" spans="137:139" ht="15">
      <c r="EG2170" s="35"/>
      <c r="EH2170" s="36"/>
      <c r="EI2170" s="36"/>
    </row>
    <row r="2171" spans="137:139" ht="15">
      <c r="EG2171" s="35"/>
      <c r="EH2171" s="36"/>
      <c r="EI2171" s="36"/>
    </row>
    <row r="2172" spans="137:139" ht="15">
      <c r="EG2172" s="35"/>
      <c r="EH2172" s="36"/>
      <c r="EI2172" s="36"/>
    </row>
    <row r="2173" spans="137:139" ht="15">
      <c r="EG2173" s="35"/>
      <c r="EH2173" s="36"/>
      <c r="EI2173" s="36"/>
    </row>
    <row r="2174" spans="137:139" ht="15">
      <c r="EG2174" s="35"/>
      <c r="EH2174" s="36"/>
      <c r="EI2174" s="36"/>
    </row>
    <row r="2175" spans="137:139" ht="15">
      <c r="EG2175" s="35"/>
      <c r="EH2175" s="36"/>
      <c r="EI2175" s="36"/>
    </row>
    <row r="2176" spans="137:139" ht="15">
      <c r="EG2176" s="35"/>
      <c r="EH2176" s="36"/>
      <c r="EI2176" s="36"/>
    </row>
    <row r="2177" spans="137:139" ht="15">
      <c r="EG2177" s="35"/>
      <c r="EH2177" s="36"/>
      <c r="EI2177" s="36"/>
    </row>
    <row r="2178" spans="137:139" ht="15">
      <c r="EG2178" s="35"/>
      <c r="EH2178" s="36"/>
      <c r="EI2178" s="36"/>
    </row>
    <row r="2179" spans="137:139" ht="15">
      <c r="EG2179" s="35"/>
      <c r="EH2179" s="36"/>
      <c r="EI2179" s="36"/>
    </row>
    <row r="2180" spans="137:139" ht="15">
      <c r="EG2180" s="35"/>
      <c r="EH2180" s="36"/>
      <c r="EI2180" s="36"/>
    </row>
    <row r="2181" spans="137:139" ht="15">
      <c r="EG2181" s="35"/>
      <c r="EH2181" s="36"/>
      <c r="EI2181" s="36"/>
    </row>
    <row r="2182" spans="137:139" ht="15">
      <c r="EG2182" s="35"/>
      <c r="EH2182" s="36"/>
      <c r="EI2182" s="36"/>
    </row>
    <row r="2183" spans="137:139" ht="15">
      <c r="EG2183" s="35"/>
      <c r="EH2183" s="36"/>
      <c r="EI2183" s="36"/>
    </row>
    <row r="2184" spans="137:139" ht="15">
      <c r="EG2184" s="35"/>
      <c r="EH2184" s="36"/>
      <c r="EI2184" s="36"/>
    </row>
    <row r="2185" spans="137:139" ht="15">
      <c r="EG2185" s="35"/>
      <c r="EH2185" s="36"/>
      <c r="EI2185" s="36"/>
    </row>
    <row r="2186" spans="137:139" ht="15">
      <c r="EG2186" s="35"/>
      <c r="EH2186" s="36"/>
      <c r="EI2186" s="36"/>
    </row>
    <row r="2187" spans="137:139" ht="15">
      <c r="EG2187" s="35"/>
      <c r="EH2187" s="36"/>
      <c r="EI2187" s="36"/>
    </row>
    <row r="2188" spans="137:139" ht="15">
      <c r="EG2188" s="35"/>
      <c r="EH2188" s="36"/>
      <c r="EI2188" s="36"/>
    </row>
    <row r="2189" spans="137:139" ht="15">
      <c r="EG2189" s="35"/>
      <c r="EH2189" s="36"/>
      <c r="EI2189" s="36"/>
    </row>
    <row r="2190" spans="137:139" ht="15">
      <c r="EG2190" s="35"/>
      <c r="EH2190" s="36"/>
      <c r="EI2190" s="36"/>
    </row>
    <row r="2191" spans="137:139" ht="15">
      <c r="EG2191" s="35"/>
      <c r="EH2191" s="36"/>
      <c r="EI2191" s="36"/>
    </row>
    <row r="2192" spans="137:139" ht="15">
      <c r="EG2192" s="35"/>
      <c r="EH2192" s="36"/>
      <c r="EI2192" s="36"/>
    </row>
    <row r="2193" spans="137:139" ht="15">
      <c r="EG2193" s="35"/>
      <c r="EH2193" s="36"/>
      <c r="EI2193" s="36"/>
    </row>
    <row r="2194" spans="137:139" ht="15">
      <c r="EG2194" s="35"/>
      <c r="EH2194" s="36"/>
      <c r="EI2194" s="36"/>
    </row>
    <row r="2195" spans="137:139" ht="15">
      <c r="EG2195" s="35"/>
      <c r="EH2195" s="36"/>
      <c r="EI2195" s="36"/>
    </row>
    <row r="2196" spans="137:139" ht="15">
      <c r="EG2196" s="35"/>
      <c r="EH2196" s="36"/>
      <c r="EI2196" s="36"/>
    </row>
    <row r="2197" spans="137:139" ht="15">
      <c r="EG2197" s="35"/>
      <c r="EH2197" s="36"/>
      <c r="EI2197" s="36"/>
    </row>
    <row r="2198" spans="137:139" ht="15">
      <c r="EG2198" s="35"/>
      <c r="EH2198" s="36"/>
      <c r="EI2198" s="36"/>
    </row>
    <row r="2199" spans="137:139" ht="15">
      <c r="EG2199" s="35"/>
      <c r="EH2199" s="36"/>
      <c r="EI2199" s="36"/>
    </row>
    <row r="2200" spans="137:139" ht="15">
      <c r="EG2200" s="35"/>
      <c r="EH2200" s="36"/>
      <c r="EI2200" s="36"/>
    </row>
    <row r="2201" spans="137:139" ht="15">
      <c r="EG2201" s="35"/>
      <c r="EH2201" s="36"/>
      <c r="EI2201" s="36"/>
    </row>
    <row r="2202" spans="137:139" ht="15">
      <c r="EG2202" s="35"/>
      <c r="EH2202" s="36"/>
      <c r="EI2202" s="36"/>
    </row>
    <row r="2203" spans="137:139" ht="15">
      <c r="EG2203" s="35"/>
      <c r="EH2203" s="36"/>
      <c r="EI2203" s="36"/>
    </row>
    <row r="2204" spans="137:139" ht="15">
      <c r="EG2204" s="35"/>
      <c r="EH2204" s="36"/>
      <c r="EI2204" s="36"/>
    </row>
    <row r="2205" spans="137:139" ht="15">
      <c r="EG2205" s="35"/>
      <c r="EH2205" s="36"/>
      <c r="EI2205" s="36"/>
    </row>
    <row r="2206" spans="137:139" ht="15">
      <c r="EG2206" s="35"/>
      <c r="EH2206" s="36"/>
      <c r="EI2206" s="36"/>
    </row>
    <row r="2207" spans="137:139" ht="15">
      <c r="EG2207" s="35"/>
      <c r="EH2207" s="36"/>
      <c r="EI2207" s="36"/>
    </row>
    <row r="2208" spans="137:139" ht="15">
      <c r="EG2208" s="35"/>
      <c r="EH2208" s="36"/>
      <c r="EI2208" s="36"/>
    </row>
    <row r="2209" spans="137:139" ht="15">
      <c r="EG2209" s="35"/>
      <c r="EH2209" s="36"/>
      <c r="EI2209" s="36"/>
    </row>
    <row r="2210" spans="137:139" ht="15">
      <c r="EG2210" s="35"/>
      <c r="EH2210" s="36"/>
      <c r="EI2210" s="36"/>
    </row>
    <row r="2211" spans="137:139" ht="15">
      <c r="EG2211" s="35"/>
      <c r="EH2211" s="36"/>
      <c r="EI2211" s="36"/>
    </row>
    <row r="2212" spans="137:139" ht="15">
      <c r="EG2212" s="35"/>
      <c r="EH2212" s="36"/>
      <c r="EI2212" s="36"/>
    </row>
    <row r="2213" spans="137:139" ht="15">
      <c r="EG2213" s="35"/>
      <c r="EH2213" s="36"/>
      <c r="EI2213" s="36"/>
    </row>
    <row r="2214" spans="137:139" ht="15">
      <c r="EG2214" s="35"/>
      <c r="EH2214" s="36"/>
      <c r="EI2214" s="36"/>
    </row>
    <row r="2215" spans="137:139" ht="15">
      <c r="EG2215" s="35"/>
      <c r="EH2215" s="36"/>
      <c r="EI2215" s="36"/>
    </row>
    <row r="2216" spans="137:139" ht="15">
      <c r="EG2216" s="35"/>
      <c r="EH2216" s="36"/>
      <c r="EI2216" s="36"/>
    </row>
    <row r="2217" spans="137:139" ht="15">
      <c r="EG2217" s="35"/>
      <c r="EH2217" s="36"/>
      <c r="EI2217" s="36"/>
    </row>
    <row r="2218" spans="137:139" ht="15">
      <c r="EG2218" s="35"/>
      <c r="EH2218" s="36"/>
      <c r="EI2218" s="36"/>
    </row>
    <row r="2219" spans="137:139" ht="15">
      <c r="EG2219" s="35"/>
      <c r="EH2219" s="36"/>
      <c r="EI2219" s="36"/>
    </row>
    <row r="2220" spans="137:139" ht="15">
      <c r="EG2220" s="35"/>
      <c r="EH2220" s="36"/>
      <c r="EI2220" s="36"/>
    </row>
    <row r="2221" spans="137:139" ht="15">
      <c r="EG2221" s="35"/>
      <c r="EH2221" s="36"/>
      <c r="EI2221" s="36"/>
    </row>
    <row r="2222" spans="137:139" ht="15">
      <c r="EG2222" s="35"/>
      <c r="EH2222" s="36"/>
      <c r="EI2222" s="36"/>
    </row>
    <row r="2223" spans="137:139" ht="15">
      <c r="EG2223" s="35"/>
      <c r="EH2223" s="36"/>
      <c r="EI2223" s="36"/>
    </row>
    <row r="2224" spans="137:139" ht="15">
      <c r="EG2224" s="35"/>
      <c r="EH2224" s="36"/>
      <c r="EI2224" s="36"/>
    </row>
    <row r="2225" spans="137:139" ht="15">
      <c r="EG2225" s="35"/>
      <c r="EH2225" s="36"/>
      <c r="EI2225" s="36"/>
    </row>
    <row r="2226" spans="137:139" ht="15">
      <c r="EG2226" s="35"/>
      <c r="EH2226" s="36"/>
      <c r="EI2226" s="36"/>
    </row>
    <row r="2227" spans="137:139" ht="15">
      <c r="EG2227" s="35"/>
      <c r="EH2227" s="36"/>
      <c r="EI2227" s="36"/>
    </row>
    <row r="2228" spans="137:139" ht="15">
      <c r="EG2228" s="35"/>
      <c r="EH2228" s="36"/>
      <c r="EI2228" s="36"/>
    </row>
    <row r="2229" spans="137:139" ht="15">
      <c r="EG2229" s="35"/>
      <c r="EH2229" s="36"/>
      <c r="EI2229" s="36"/>
    </row>
    <row r="2230" spans="137:139" ht="15">
      <c r="EG2230" s="35"/>
      <c r="EH2230" s="36"/>
      <c r="EI2230" s="36"/>
    </row>
    <row r="2231" spans="137:139" ht="15">
      <c r="EG2231" s="35"/>
      <c r="EH2231" s="36"/>
      <c r="EI2231" s="36"/>
    </row>
    <row r="2232" spans="137:139" ht="15">
      <c r="EG2232" s="35"/>
      <c r="EH2232" s="36"/>
      <c r="EI2232" s="36"/>
    </row>
    <row r="2233" spans="137:139" ht="15">
      <c r="EG2233" s="35"/>
      <c r="EH2233" s="36"/>
      <c r="EI2233" s="36"/>
    </row>
    <row r="2234" spans="137:139" ht="15">
      <c r="EG2234" s="35"/>
      <c r="EH2234" s="36"/>
      <c r="EI2234" s="36"/>
    </row>
    <row r="2235" spans="137:139" ht="15">
      <c r="EG2235" s="35"/>
      <c r="EH2235" s="36"/>
      <c r="EI2235" s="36"/>
    </row>
    <row r="2236" spans="137:139" ht="15">
      <c r="EG2236" s="35"/>
      <c r="EH2236" s="36"/>
      <c r="EI2236" s="36"/>
    </row>
    <row r="2237" spans="137:139" ht="15">
      <c r="EG2237" s="35"/>
      <c r="EH2237" s="36"/>
      <c r="EI2237" s="36"/>
    </row>
    <row r="2238" spans="137:139" ht="15">
      <c r="EG2238" s="35"/>
      <c r="EH2238" s="36"/>
      <c r="EI2238" s="36"/>
    </row>
    <row r="2239" spans="137:139" ht="15">
      <c r="EG2239" s="35"/>
      <c r="EH2239" s="36"/>
      <c r="EI2239" s="36"/>
    </row>
    <row r="2240" spans="137:139" ht="15">
      <c r="EG2240" s="35"/>
      <c r="EH2240" s="36"/>
      <c r="EI2240" s="36"/>
    </row>
    <row r="2241" spans="137:139" ht="15">
      <c r="EG2241" s="35"/>
      <c r="EH2241" s="36"/>
      <c r="EI2241" s="36"/>
    </row>
    <row r="2242" spans="137:139" ht="15">
      <c r="EG2242" s="35"/>
      <c r="EH2242" s="36"/>
      <c r="EI2242" s="36"/>
    </row>
    <row r="2243" spans="137:139" ht="15">
      <c r="EG2243" s="35"/>
      <c r="EH2243" s="36"/>
      <c r="EI2243" s="36"/>
    </row>
    <row r="2244" spans="137:139" ht="15">
      <c r="EG2244" s="35"/>
      <c r="EH2244" s="36"/>
      <c r="EI2244" s="36"/>
    </row>
    <row r="2245" spans="137:139" ht="15">
      <c r="EG2245" s="35"/>
      <c r="EH2245" s="36"/>
      <c r="EI2245" s="36"/>
    </row>
    <row r="2246" spans="137:139" ht="15">
      <c r="EG2246" s="35"/>
      <c r="EH2246" s="36"/>
      <c r="EI2246" s="36"/>
    </row>
    <row r="2247" spans="137:139" ht="15">
      <c r="EG2247" s="35"/>
      <c r="EH2247" s="36"/>
      <c r="EI2247" s="36"/>
    </row>
    <row r="2248" spans="137:139" ht="15">
      <c r="EG2248" s="35"/>
      <c r="EH2248" s="36"/>
      <c r="EI2248" s="36"/>
    </row>
    <row r="2249" spans="137:139" ht="15">
      <c r="EG2249" s="35"/>
      <c r="EH2249" s="36"/>
      <c r="EI2249" s="36"/>
    </row>
    <row r="2250" spans="137:139" ht="15">
      <c r="EG2250" s="35"/>
      <c r="EH2250" s="36"/>
      <c r="EI2250" s="36"/>
    </row>
    <row r="2251" spans="137:139" ht="15">
      <c r="EG2251" s="35"/>
      <c r="EH2251" s="36"/>
      <c r="EI2251" s="36"/>
    </row>
    <row r="2252" spans="137:139" ht="15">
      <c r="EG2252" s="35"/>
      <c r="EH2252" s="36"/>
      <c r="EI2252" s="36"/>
    </row>
    <row r="2253" spans="137:139" ht="15">
      <c r="EG2253" s="35"/>
      <c r="EH2253" s="36"/>
      <c r="EI2253" s="36"/>
    </row>
    <row r="2254" spans="137:139" ht="15">
      <c r="EG2254" s="35"/>
      <c r="EH2254" s="36"/>
      <c r="EI2254" s="36"/>
    </row>
    <row r="2255" spans="137:139" ht="15">
      <c r="EG2255" s="35"/>
      <c r="EH2255" s="36"/>
      <c r="EI2255" s="36"/>
    </row>
    <row r="2256" spans="137:139" ht="15">
      <c r="EG2256" s="35"/>
      <c r="EH2256" s="36"/>
      <c r="EI2256" s="36"/>
    </row>
    <row r="2257" spans="137:139" ht="15">
      <c r="EG2257" s="35"/>
      <c r="EH2257" s="36"/>
      <c r="EI2257" s="36"/>
    </row>
    <row r="2258" spans="137:139" ht="15">
      <c r="EG2258" s="35"/>
      <c r="EH2258" s="36"/>
      <c r="EI2258" s="36"/>
    </row>
    <row r="2259" spans="137:139" ht="15">
      <c r="EG2259" s="35"/>
      <c r="EH2259" s="36"/>
      <c r="EI2259" s="36"/>
    </row>
    <row r="2260" spans="137:139" ht="15">
      <c r="EG2260" s="35"/>
      <c r="EH2260" s="36"/>
      <c r="EI2260" s="36"/>
    </row>
    <row r="2261" spans="137:139" ht="15">
      <c r="EG2261" s="35"/>
      <c r="EH2261" s="36"/>
      <c r="EI2261" s="36"/>
    </row>
    <row r="2262" spans="137:139" ht="15">
      <c r="EG2262" s="35"/>
      <c r="EH2262" s="36"/>
      <c r="EI2262" s="36"/>
    </row>
    <row r="2263" spans="137:139" ht="15">
      <c r="EG2263" s="35"/>
      <c r="EH2263" s="36"/>
      <c r="EI2263" s="36"/>
    </row>
    <row r="2264" spans="137:139" ht="15">
      <c r="EG2264" s="35"/>
      <c r="EH2264" s="36"/>
      <c r="EI2264" s="36"/>
    </row>
    <row r="2265" spans="137:139" ht="15">
      <c r="EG2265" s="35"/>
      <c r="EH2265" s="36"/>
      <c r="EI2265" s="36"/>
    </row>
    <row r="2266" spans="137:139" ht="15">
      <c r="EG2266" s="35"/>
      <c r="EH2266" s="36"/>
      <c r="EI2266" s="36"/>
    </row>
    <row r="2267" spans="137:139" ht="15">
      <c r="EG2267" s="35"/>
      <c r="EH2267" s="36"/>
      <c r="EI2267" s="36"/>
    </row>
    <row r="2268" spans="137:139" ht="15">
      <c r="EG2268" s="35"/>
      <c r="EH2268" s="36"/>
      <c r="EI2268" s="36"/>
    </row>
    <row r="2269" spans="137:139" ht="15">
      <c r="EG2269" s="35"/>
      <c r="EH2269" s="36"/>
      <c r="EI2269" s="36"/>
    </row>
    <row r="2270" spans="137:139" ht="15">
      <c r="EG2270" s="35"/>
      <c r="EH2270" s="36"/>
      <c r="EI2270" s="36"/>
    </row>
    <row r="2271" spans="137:139" ht="15">
      <c r="EG2271" s="35"/>
      <c r="EH2271" s="36"/>
      <c r="EI2271" s="36"/>
    </row>
    <row r="2272" spans="137:139" ht="15">
      <c r="EG2272" s="35"/>
      <c r="EH2272" s="36"/>
      <c r="EI2272" s="36"/>
    </row>
    <row r="2273" spans="137:139" ht="15">
      <c r="EG2273" s="35"/>
      <c r="EH2273" s="36"/>
      <c r="EI2273" s="36"/>
    </row>
    <row r="2274" spans="137:139" ht="15">
      <c r="EG2274" s="35"/>
      <c r="EH2274" s="36"/>
      <c r="EI2274" s="36"/>
    </row>
    <row r="2275" spans="137:139" ht="15">
      <c r="EG2275" s="35"/>
      <c r="EH2275" s="36"/>
      <c r="EI2275" s="36"/>
    </row>
    <row r="2276" spans="137:139" ht="15">
      <c r="EG2276" s="35"/>
      <c r="EH2276" s="36"/>
      <c r="EI2276" s="36"/>
    </row>
    <row r="2277" spans="137:139" ht="15">
      <c r="EG2277" s="35"/>
      <c r="EH2277" s="36"/>
      <c r="EI2277" s="36"/>
    </row>
    <row r="2278" spans="137:139" ht="15">
      <c r="EG2278" s="35"/>
      <c r="EH2278" s="36"/>
      <c r="EI2278" s="36"/>
    </row>
    <row r="2279" spans="137:139" ht="15">
      <c r="EG2279" s="35"/>
      <c r="EH2279" s="36"/>
      <c r="EI2279" s="36"/>
    </row>
    <row r="2280" spans="137:139" ht="15">
      <c r="EG2280" s="35"/>
      <c r="EH2280" s="36"/>
      <c r="EI2280" s="36"/>
    </row>
    <row r="2281" spans="137:139" ht="15">
      <c r="EG2281" s="35"/>
      <c r="EH2281" s="36"/>
      <c r="EI2281" s="36"/>
    </row>
    <row r="2282" spans="137:139" ht="15">
      <c r="EG2282" s="35"/>
      <c r="EH2282" s="36"/>
      <c r="EI2282" s="36"/>
    </row>
    <row r="2283" spans="137:139" ht="15">
      <c r="EG2283" s="35"/>
      <c r="EH2283" s="36"/>
      <c r="EI2283" s="36"/>
    </row>
    <row r="2284" spans="137:139" ht="15">
      <c r="EG2284" s="35"/>
      <c r="EH2284" s="36"/>
      <c r="EI2284" s="36"/>
    </row>
    <row r="2285" spans="137:139" ht="15">
      <c r="EG2285" s="35"/>
      <c r="EH2285" s="36"/>
      <c r="EI2285" s="36"/>
    </row>
    <row r="2286" spans="137:139" ht="15">
      <c r="EG2286" s="35"/>
      <c r="EH2286" s="36"/>
      <c r="EI2286" s="36"/>
    </row>
    <row r="2287" spans="137:139" ht="15">
      <c r="EG2287" s="35"/>
      <c r="EH2287" s="36"/>
      <c r="EI2287" s="36"/>
    </row>
    <row r="2288" spans="137:139" ht="15">
      <c r="EG2288" s="35"/>
      <c r="EH2288" s="36"/>
      <c r="EI2288" s="36"/>
    </row>
    <row r="2289" spans="137:139" ht="15">
      <c r="EG2289" s="35"/>
      <c r="EH2289" s="36"/>
      <c r="EI2289" s="36"/>
    </row>
    <row r="2290" spans="137:139" ht="15">
      <c r="EG2290" s="35"/>
      <c r="EH2290" s="36"/>
      <c r="EI2290" s="36"/>
    </row>
    <row r="2291" spans="137:139" ht="15">
      <c r="EG2291" s="35"/>
      <c r="EH2291" s="36"/>
      <c r="EI2291" s="36"/>
    </row>
    <row r="2292" spans="137:139" ht="15">
      <c r="EG2292" s="35"/>
      <c r="EH2292" s="36"/>
      <c r="EI2292" s="36"/>
    </row>
    <row r="2293" spans="137:139" ht="15">
      <c r="EG2293" s="35"/>
      <c r="EH2293" s="36"/>
      <c r="EI2293" s="36"/>
    </row>
    <row r="2294" spans="137:139" ht="15">
      <c r="EG2294" s="35"/>
      <c r="EH2294" s="36"/>
      <c r="EI2294" s="36"/>
    </row>
    <row r="2295" spans="137:139" ht="15">
      <c r="EG2295" s="35"/>
      <c r="EH2295" s="36"/>
      <c r="EI2295" s="36"/>
    </row>
    <row r="2296" spans="137:139" ht="15">
      <c r="EG2296" s="35"/>
      <c r="EH2296" s="36"/>
      <c r="EI2296" s="36"/>
    </row>
    <row r="2297" spans="137:139" ht="15">
      <c r="EG2297" s="35"/>
      <c r="EH2297" s="36"/>
      <c r="EI2297" s="36"/>
    </row>
    <row r="2298" spans="137:139" ht="15">
      <c r="EG2298" s="35"/>
      <c r="EH2298" s="36"/>
      <c r="EI2298" s="36"/>
    </row>
    <row r="2299" spans="137:139" ht="15">
      <c r="EG2299" s="35"/>
      <c r="EH2299" s="36"/>
      <c r="EI2299" s="36"/>
    </row>
    <row r="2300" spans="137:139" ht="15">
      <c r="EG2300" s="35"/>
      <c r="EH2300" s="36"/>
      <c r="EI2300" s="36"/>
    </row>
    <row r="2301" spans="137:139" ht="15">
      <c r="EG2301" s="35"/>
      <c r="EH2301" s="36"/>
      <c r="EI2301" s="36"/>
    </row>
    <row r="2302" spans="137:139" ht="15">
      <c r="EG2302" s="35"/>
      <c r="EH2302" s="36"/>
      <c r="EI2302" s="36"/>
    </row>
    <row r="2303" spans="137:139" ht="15">
      <c r="EG2303" s="35"/>
      <c r="EH2303" s="36"/>
      <c r="EI2303" s="36"/>
    </row>
    <row r="2304" spans="137:139" ht="15">
      <c r="EG2304" s="35"/>
      <c r="EH2304" s="36"/>
      <c r="EI2304" s="36"/>
    </row>
    <row r="2305" spans="137:139" ht="15">
      <c r="EG2305" s="35"/>
      <c r="EH2305" s="36"/>
      <c r="EI2305" s="36"/>
    </row>
    <row r="2306" spans="137:139" ht="15">
      <c r="EG2306" s="35"/>
      <c r="EH2306" s="36"/>
      <c r="EI2306" s="36"/>
    </row>
    <row r="2307" spans="137:139" ht="15">
      <c r="EG2307" s="35"/>
      <c r="EH2307" s="36"/>
      <c r="EI2307" s="36"/>
    </row>
    <row r="2308" spans="137:139" ht="15">
      <c r="EG2308" s="35"/>
      <c r="EH2308" s="36"/>
      <c r="EI2308" s="36"/>
    </row>
    <row r="2309" spans="137:139" ht="15">
      <c r="EG2309" s="35"/>
      <c r="EH2309" s="36"/>
      <c r="EI2309" s="36"/>
    </row>
    <row r="2310" spans="137:139" ht="15">
      <c r="EG2310" s="35"/>
      <c r="EH2310" s="36"/>
      <c r="EI2310" s="36"/>
    </row>
    <row r="2311" spans="137:139" ht="15">
      <c r="EG2311" s="35"/>
      <c r="EH2311" s="36"/>
      <c r="EI2311" s="36"/>
    </row>
    <row r="2312" spans="137:139" ht="15">
      <c r="EG2312" s="35"/>
      <c r="EH2312" s="36"/>
      <c r="EI2312" s="36"/>
    </row>
    <row r="2313" spans="137:139" ht="15">
      <c r="EG2313" s="35"/>
      <c r="EH2313" s="36"/>
      <c r="EI2313" s="36"/>
    </row>
    <row r="2314" spans="137:139" ht="15">
      <c r="EG2314" s="35"/>
      <c r="EH2314" s="36"/>
      <c r="EI2314" s="36"/>
    </row>
    <row r="2315" spans="137:139" ht="15">
      <c r="EG2315" s="35"/>
      <c r="EH2315" s="36"/>
      <c r="EI2315" s="36"/>
    </row>
    <row r="2316" spans="137:139" ht="15">
      <c r="EG2316" s="35"/>
      <c r="EH2316" s="36"/>
      <c r="EI2316" s="36"/>
    </row>
    <row r="2317" spans="137:139" ht="15">
      <c r="EG2317" s="35"/>
      <c r="EH2317" s="36"/>
      <c r="EI2317" s="36"/>
    </row>
    <row r="2318" spans="137:139" ht="15">
      <c r="EG2318" s="35"/>
      <c r="EH2318" s="36"/>
      <c r="EI2318" s="36"/>
    </row>
    <row r="2319" spans="137:139" ht="15">
      <c r="EG2319" s="35"/>
      <c r="EH2319" s="36"/>
      <c r="EI2319" s="36"/>
    </row>
    <row r="2320" spans="137:139" ht="15">
      <c r="EG2320" s="35"/>
      <c r="EH2320" s="36"/>
      <c r="EI2320" s="36"/>
    </row>
    <row r="2321" spans="137:139" ht="15">
      <c r="EG2321" s="35"/>
      <c r="EH2321" s="36"/>
      <c r="EI2321" s="36"/>
    </row>
    <row r="2322" spans="137:139" ht="15">
      <c r="EG2322" s="35"/>
      <c r="EH2322" s="36"/>
      <c r="EI2322" s="36"/>
    </row>
    <row r="2323" spans="137:139" ht="15">
      <c r="EG2323" s="35"/>
      <c r="EH2323" s="36"/>
      <c r="EI2323" s="36"/>
    </row>
    <row r="2324" spans="137:139" ht="15">
      <c r="EG2324" s="35"/>
      <c r="EH2324" s="36"/>
      <c r="EI2324" s="36"/>
    </row>
    <row r="2325" spans="137:139" ht="15">
      <c r="EG2325" s="35"/>
      <c r="EH2325" s="36"/>
      <c r="EI2325" s="36"/>
    </row>
    <row r="2326" spans="137:139" ht="15">
      <c r="EG2326" s="35"/>
      <c r="EH2326" s="36"/>
      <c r="EI2326" s="36"/>
    </row>
    <row r="2327" spans="137:139" ht="15">
      <c r="EG2327" s="35"/>
      <c r="EH2327" s="36"/>
      <c r="EI2327" s="36"/>
    </row>
    <row r="2328" spans="137:139" ht="15">
      <c r="EG2328" s="35"/>
      <c r="EH2328" s="36"/>
      <c r="EI2328" s="36"/>
    </row>
    <row r="2329" spans="137:139" ht="15">
      <c r="EG2329" s="35"/>
      <c r="EH2329" s="36"/>
      <c r="EI2329" s="36"/>
    </row>
    <row r="2330" spans="137:139" ht="15">
      <c r="EG2330" s="35"/>
      <c r="EH2330" s="36"/>
      <c r="EI2330" s="36"/>
    </row>
    <row r="2331" spans="137:139" ht="15">
      <c r="EG2331" s="35"/>
      <c r="EH2331" s="36"/>
      <c r="EI2331" s="36"/>
    </row>
    <row r="2332" spans="137:139" ht="15">
      <c r="EG2332" s="35"/>
      <c r="EH2332" s="36"/>
      <c r="EI2332" s="36"/>
    </row>
    <row r="2333" spans="137:139" ht="15">
      <c r="EG2333" s="35"/>
      <c r="EH2333" s="36"/>
      <c r="EI2333" s="36"/>
    </row>
    <row r="2334" spans="137:139" ht="15">
      <c r="EG2334" s="35"/>
      <c r="EH2334" s="36"/>
      <c r="EI2334" s="36"/>
    </row>
    <row r="2335" spans="137:139" ht="15">
      <c r="EG2335" s="35"/>
      <c r="EH2335" s="36"/>
      <c r="EI2335" s="36"/>
    </row>
    <row r="2336" spans="137:139" ht="15">
      <c r="EG2336" s="35"/>
      <c r="EH2336" s="36"/>
      <c r="EI2336" s="36"/>
    </row>
    <row r="2337" spans="137:139" ht="15">
      <c r="EG2337" s="35"/>
      <c r="EH2337" s="36"/>
      <c r="EI2337" s="36"/>
    </row>
    <row r="2338" spans="137:139" ht="15">
      <c r="EG2338" s="35"/>
      <c r="EH2338" s="36"/>
      <c r="EI2338" s="36"/>
    </row>
    <row r="2339" spans="137:139" ht="15">
      <c r="EG2339" s="35"/>
      <c r="EH2339" s="36"/>
      <c r="EI2339" s="36"/>
    </row>
    <row r="2340" spans="137:139" ht="15">
      <c r="EG2340" s="35"/>
      <c r="EH2340" s="36"/>
      <c r="EI2340" s="36"/>
    </row>
    <row r="2341" spans="137:139" ht="15">
      <c r="EG2341" s="35"/>
      <c r="EH2341" s="36"/>
      <c r="EI2341" s="36"/>
    </row>
    <row r="2342" spans="137:139" ht="15">
      <c r="EG2342" s="35"/>
      <c r="EH2342" s="36"/>
      <c r="EI2342" s="36"/>
    </row>
    <row r="2343" spans="137:139" ht="15">
      <c r="EG2343" s="35"/>
      <c r="EH2343" s="36"/>
      <c r="EI2343" s="36"/>
    </row>
    <row r="2344" spans="137:139" ht="15">
      <c r="EG2344" s="35"/>
      <c r="EH2344" s="36"/>
      <c r="EI2344" s="36"/>
    </row>
    <row r="2345" spans="137:139" ht="15">
      <c r="EG2345" s="35"/>
      <c r="EH2345" s="36"/>
      <c r="EI2345" s="36"/>
    </row>
    <row r="2346" spans="137:139" ht="15">
      <c r="EG2346" s="35"/>
      <c r="EH2346" s="36"/>
      <c r="EI2346" s="36"/>
    </row>
    <row r="2347" spans="137:139" ht="15">
      <c r="EG2347" s="35"/>
      <c r="EH2347" s="36"/>
      <c r="EI2347" s="36"/>
    </row>
    <row r="2348" spans="137:139" ht="15">
      <c r="EG2348" s="35"/>
      <c r="EH2348" s="36"/>
      <c r="EI2348" s="36"/>
    </row>
    <row r="2349" spans="137:139" ht="15">
      <c r="EG2349" s="35"/>
      <c r="EH2349" s="36"/>
      <c r="EI2349" s="36"/>
    </row>
    <row r="2350" spans="137:139" ht="15">
      <c r="EG2350" s="35"/>
      <c r="EH2350" s="36"/>
      <c r="EI2350" s="36"/>
    </row>
    <row r="2351" spans="137:139" ht="15">
      <c r="EG2351" s="35"/>
      <c r="EH2351" s="36"/>
      <c r="EI2351" s="36"/>
    </row>
    <row r="2352" spans="137:139" ht="15">
      <c r="EG2352" s="35"/>
      <c r="EH2352" s="36"/>
      <c r="EI2352" s="36"/>
    </row>
    <row r="2353" spans="137:139" ht="15">
      <c r="EG2353" s="35"/>
      <c r="EH2353" s="36"/>
      <c r="EI2353" s="36"/>
    </row>
    <row r="2354" spans="137:139" ht="15">
      <c r="EG2354" s="35"/>
      <c r="EH2354" s="36"/>
      <c r="EI2354" s="36"/>
    </row>
    <row r="2355" spans="137:139" ht="15">
      <c r="EG2355" s="35"/>
      <c r="EH2355" s="36"/>
      <c r="EI2355" s="36"/>
    </row>
    <row r="2356" spans="137:139" ht="15">
      <c r="EG2356" s="35"/>
      <c r="EH2356" s="36"/>
      <c r="EI2356" s="36"/>
    </row>
    <row r="2357" spans="137:139" ht="15">
      <c r="EG2357" s="35"/>
      <c r="EH2357" s="36"/>
      <c r="EI2357" s="36"/>
    </row>
    <row r="2358" spans="137:139" ht="15">
      <c r="EG2358" s="35"/>
      <c r="EH2358" s="36"/>
      <c r="EI2358" s="36"/>
    </row>
    <row r="2359" spans="137:139" ht="15">
      <c r="EG2359" s="35"/>
      <c r="EH2359" s="36"/>
      <c r="EI2359" s="36"/>
    </row>
    <row r="2360" spans="137:139" ht="15">
      <c r="EG2360" s="35"/>
      <c r="EH2360" s="36"/>
      <c r="EI2360" s="36"/>
    </row>
    <row r="2361" spans="137:139" ht="15">
      <c r="EG2361" s="35"/>
      <c r="EH2361" s="36"/>
      <c r="EI2361" s="36"/>
    </row>
    <row r="2362" spans="137:139" ht="15">
      <c r="EG2362" s="35"/>
      <c r="EH2362" s="36"/>
      <c r="EI2362" s="36"/>
    </row>
    <row r="2363" spans="137:139" ht="15">
      <c r="EG2363" s="35"/>
      <c r="EH2363" s="36"/>
      <c r="EI2363" s="36"/>
    </row>
    <row r="2364" spans="137:139" ht="15">
      <c r="EG2364" s="35"/>
      <c r="EH2364" s="36"/>
      <c r="EI2364" s="36"/>
    </row>
    <row r="2365" spans="137:139" ht="15">
      <c r="EG2365" s="35"/>
      <c r="EH2365" s="36"/>
      <c r="EI2365" s="36"/>
    </row>
    <row r="2366" spans="137:139" ht="15">
      <c r="EG2366" s="35"/>
      <c r="EH2366" s="36"/>
      <c r="EI2366" s="36"/>
    </row>
    <row r="2367" spans="137:139" ht="15">
      <c r="EG2367" s="35"/>
      <c r="EH2367" s="36"/>
      <c r="EI2367" s="36"/>
    </row>
    <row r="2368" spans="137:139" ht="15">
      <c r="EG2368" s="35"/>
      <c r="EH2368" s="36"/>
      <c r="EI2368" s="36"/>
    </row>
    <row r="2369" spans="137:139" ht="15">
      <c r="EG2369" s="35"/>
      <c r="EH2369" s="36"/>
      <c r="EI2369" s="36"/>
    </row>
    <row r="2370" spans="137:139" ht="15">
      <c r="EG2370" s="35"/>
      <c r="EH2370" s="36"/>
      <c r="EI2370" s="36"/>
    </row>
    <row r="2371" spans="137:139" ht="15">
      <c r="EG2371" s="35"/>
      <c r="EH2371" s="36"/>
      <c r="EI2371" s="36"/>
    </row>
    <row r="2372" spans="137:139" ht="15">
      <c r="EG2372" s="35"/>
      <c r="EH2372" s="36"/>
      <c r="EI2372" s="36"/>
    </row>
    <row r="2373" spans="137:139" ht="15">
      <c r="EG2373" s="35"/>
      <c r="EH2373" s="36"/>
      <c r="EI2373" s="36"/>
    </row>
    <row r="2374" spans="137:139" ht="15">
      <c r="EG2374" s="35"/>
      <c r="EH2374" s="36"/>
      <c r="EI2374" s="36"/>
    </row>
    <row r="2375" spans="137:139" ht="15">
      <c r="EG2375" s="35"/>
      <c r="EH2375" s="36"/>
      <c r="EI2375" s="36"/>
    </row>
    <row r="2376" spans="137:139" ht="15">
      <c r="EG2376" s="35"/>
      <c r="EH2376" s="36"/>
      <c r="EI2376" s="36"/>
    </row>
    <row r="2377" spans="137:139" ht="15">
      <c r="EG2377" s="35"/>
      <c r="EH2377" s="36"/>
      <c r="EI2377" s="36"/>
    </row>
    <row r="2378" spans="137:139" ht="15">
      <c r="EG2378" s="35"/>
      <c r="EH2378" s="36"/>
      <c r="EI2378" s="36"/>
    </row>
    <row r="2379" spans="137:139" ht="15">
      <c r="EG2379" s="35"/>
      <c r="EH2379" s="36"/>
      <c r="EI2379" s="36"/>
    </row>
    <row r="2380" spans="137:139" ht="15">
      <c r="EG2380" s="35"/>
      <c r="EH2380" s="36"/>
      <c r="EI2380" s="36"/>
    </row>
    <row r="2381" spans="137:139" ht="15">
      <c r="EG2381" s="35"/>
      <c r="EH2381" s="36"/>
      <c r="EI2381" s="36"/>
    </row>
    <row r="2382" spans="137:139" ht="15">
      <c r="EG2382" s="35"/>
      <c r="EH2382" s="36"/>
      <c r="EI2382" s="36"/>
    </row>
    <row r="2383" spans="137:139" ht="15">
      <c r="EG2383" s="35"/>
      <c r="EH2383" s="36"/>
      <c r="EI2383" s="36"/>
    </row>
    <row r="2384" spans="137:139" ht="15">
      <c r="EG2384" s="35"/>
      <c r="EH2384" s="36"/>
      <c r="EI2384" s="36"/>
    </row>
    <row r="2385" spans="137:139" ht="15">
      <c r="EG2385" s="35"/>
      <c r="EH2385" s="36"/>
      <c r="EI2385" s="36"/>
    </row>
    <row r="2386" spans="137:139" ht="15">
      <c r="EG2386" s="35"/>
      <c r="EH2386" s="36"/>
      <c r="EI2386" s="36"/>
    </row>
    <row r="2387" spans="137:139" ht="15">
      <c r="EG2387" s="35"/>
      <c r="EH2387" s="36"/>
      <c r="EI2387" s="36"/>
    </row>
    <row r="2388" spans="137:139" ht="15">
      <c r="EG2388" s="35"/>
      <c r="EH2388" s="36"/>
      <c r="EI2388" s="36"/>
    </row>
    <row r="2389" spans="137:139" ht="15">
      <c r="EG2389" s="35"/>
      <c r="EH2389" s="36"/>
      <c r="EI2389" s="36"/>
    </row>
    <row r="2390" spans="137:139" ht="15">
      <c r="EG2390" s="35"/>
      <c r="EH2390" s="36"/>
      <c r="EI2390" s="36"/>
    </row>
    <row r="2391" spans="137:139" ht="15">
      <c r="EG2391" s="35"/>
      <c r="EH2391" s="36"/>
      <c r="EI2391" s="36"/>
    </row>
    <row r="2392" spans="137:139" ht="15">
      <c r="EG2392" s="35"/>
      <c r="EH2392" s="36"/>
      <c r="EI2392" s="36"/>
    </row>
    <row r="2393" spans="137:139" ht="15">
      <c r="EG2393" s="35"/>
      <c r="EH2393" s="36"/>
      <c r="EI2393" s="36"/>
    </row>
    <row r="2394" spans="137:139" ht="15">
      <c r="EG2394" s="35"/>
      <c r="EH2394" s="36"/>
      <c r="EI2394" s="36"/>
    </row>
    <row r="2395" spans="137:139" ht="15">
      <c r="EG2395" s="35"/>
      <c r="EH2395" s="36"/>
      <c r="EI2395" s="36"/>
    </row>
    <row r="2396" spans="137:139" ht="15">
      <c r="EG2396" s="35"/>
      <c r="EH2396" s="36"/>
      <c r="EI2396" s="36"/>
    </row>
    <row r="2397" spans="137:139" ht="15">
      <c r="EG2397" s="35"/>
      <c r="EH2397" s="36"/>
      <c r="EI2397" s="36"/>
    </row>
    <row r="2398" spans="137:139" ht="15">
      <c r="EG2398" s="35"/>
      <c r="EH2398" s="36"/>
      <c r="EI2398" s="36"/>
    </row>
    <row r="2399" spans="137:139" ht="15">
      <c r="EG2399" s="35"/>
      <c r="EH2399" s="36"/>
      <c r="EI2399" s="36"/>
    </row>
    <row r="2400" spans="137:139" ht="15">
      <c r="EG2400" s="35"/>
      <c r="EH2400" s="36"/>
      <c r="EI2400" s="36"/>
    </row>
    <row r="2401" spans="137:139" ht="15">
      <c r="EG2401" s="35"/>
      <c r="EH2401" s="36"/>
      <c r="EI2401" s="36"/>
    </row>
    <row r="2402" spans="137:139" ht="15">
      <c r="EG2402" s="35"/>
      <c r="EH2402" s="36"/>
      <c r="EI2402" s="36"/>
    </row>
    <row r="2403" spans="137:139" ht="15">
      <c r="EG2403" s="35"/>
      <c r="EH2403" s="36"/>
      <c r="EI2403" s="36"/>
    </row>
    <row r="2404" spans="137:139" ht="15">
      <c r="EG2404" s="35"/>
      <c r="EH2404" s="36"/>
      <c r="EI2404" s="36"/>
    </row>
    <row r="2405" spans="137:139" ht="15">
      <c r="EG2405" s="35"/>
      <c r="EH2405" s="36"/>
      <c r="EI2405" s="36"/>
    </row>
    <row r="2406" spans="137:139" ht="15">
      <c r="EG2406" s="35"/>
      <c r="EH2406" s="36"/>
      <c r="EI2406" s="36"/>
    </row>
    <row r="2407" spans="137:139" ht="15">
      <c r="EG2407" s="35"/>
      <c r="EH2407" s="36"/>
      <c r="EI2407" s="36"/>
    </row>
    <row r="2408" spans="137:139" ht="15">
      <c r="EG2408" s="35"/>
      <c r="EH2408" s="36"/>
      <c r="EI2408" s="36"/>
    </row>
    <row r="2409" spans="137:139" ht="15">
      <c r="EG2409" s="35"/>
      <c r="EH2409" s="36"/>
      <c r="EI2409" s="36"/>
    </row>
    <row r="2410" spans="137:139" ht="15">
      <c r="EG2410" s="35"/>
      <c r="EH2410" s="36"/>
      <c r="EI2410" s="36"/>
    </row>
    <row r="2411" spans="137:139" ht="15">
      <c r="EG2411" s="35"/>
      <c r="EH2411" s="36"/>
      <c r="EI2411" s="36"/>
    </row>
    <row r="2412" spans="137:139" ht="15">
      <c r="EG2412" s="35"/>
      <c r="EH2412" s="36"/>
      <c r="EI2412" s="36"/>
    </row>
    <row r="2413" spans="137:139" ht="15">
      <c r="EG2413" s="35"/>
      <c r="EH2413" s="36"/>
      <c r="EI2413" s="36"/>
    </row>
    <row r="2414" spans="137:139" ht="15">
      <c r="EG2414" s="35"/>
      <c r="EH2414" s="36"/>
      <c r="EI2414" s="36"/>
    </row>
    <row r="2415" spans="137:139" ht="15">
      <c r="EG2415" s="35"/>
      <c r="EH2415" s="36"/>
      <c r="EI2415" s="36"/>
    </row>
    <row r="2416" spans="137:139" ht="15">
      <c r="EG2416" s="35"/>
      <c r="EH2416" s="36"/>
      <c r="EI2416" s="36"/>
    </row>
    <row r="2417" spans="137:139" ht="15">
      <c r="EG2417" s="35"/>
      <c r="EH2417" s="36"/>
      <c r="EI2417" s="36"/>
    </row>
    <row r="2418" spans="137:139" ht="15">
      <c r="EG2418" s="35"/>
      <c r="EH2418" s="36"/>
      <c r="EI2418" s="36"/>
    </row>
    <row r="2419" spans="137:139" ht="15">
      <c r="EG2419" s="35"/>
      <c r="EH2419" s="36"/>
      <c r="EI2419" s="36"/>
    </row>
    <row r="2420" spans="137:139" ht="15">
      <c r="EG2420" s="35"/>
      <c r="EH2420" s="36"/>
      <c r="EI2420" s="36"/>
    </row>
    <row r="2421" spans="137:139" ht="15">
      <c r="EG2421" s="35"/>
      <c r="EH2421" s="36"/>
      <c r="EI2421" s="36"/>
    </row>
    <row r="2422" spans="137:139" ht="15">
      <c r="EG2422" s="35"/>
      <c r="EH2422" s="36"/>
      <c r="EI2422" s="36"/>
    </row>
    <row r="2423" spans="137:139" ht="15">
      <c r="EG2423" s="35"/>
      <c r="EH2423" s="36"/>
      <c r="EI2423" s="36"/>
    </row>
    <row r="2424" spans="137:139" ht="15">
      <c r="EG2424" s="35"/>
      <c r="EH2424" s="36"/>
      <c r="EI2424" s="36"/>
    </row>
    <row r="2425" spans="137:139" ht="15">
      <c r="EG2425" s="35"/>
      <c r="EH2425" s="36"/>
      <c r="EI2425" s="36"/>
    </row>
    <row r="2426" spans="137:139" ht="15">
      <c r="EG2426" s="35"/>
      <c r="EH2426" s="36"/>
      <c r="EI2426" s="36"/>
    </row>
    <row r="2427" spans="137:139" ht="15">
      <c r="EG2427" s="35"/>
      <c r="EH2427" s="36"/>
      <c r="EI2427" s="36"/>
    </row>
    <row r="2428" spans="137:139" ht="15">
      <c r="EG2428" s="35"/>
      <c r="EH2428" s="36"/>
      <c r="EI2428" s="36"/>
    </row>
    <row r="2429" spans="137:139" ht="15">
      <c r="EG2429" s="35"/>
      <c r="EH2429" s="36"/>
      <c r="EI2429" s="36"/>
    </row>
    <row r="2430" spans="137:139" ht="15">
      <c r="EG2430" s="35"/>
      <c r="EH2430" s="36"/>
      <c r="EI2430" s="36"/>
    </row>
    <row r="2431" spans="137:139" ht="15">
      <c r="EG2431" s="35"/>
      <c r="EH2431" s="36"/>
      <c r="EI2431" s="36"/>
    </row>
    <row r="2432" spans="137:139" ht="15">
      <c r="EG2432" s="35"/>
      <c r="EH2432" s="36"/>
      <c r="EI2432" s="36"/>
    </row>
    <row r="2433" spans="137:139" ht="15">
      <c r="EG2433" s="35"/>
      <c r="EH2433" s="36"/>
      <c r="EI2433" s="36"/>
    </row>
    <row r="2434" spans="137:139" ht="15">
      <c r="EG2434" s="35"/>
      <c r="EH2434" s="36"/>
      <c r="EI2434" s="36"/>
    </row>
    <row r="2435" spans="137:139" ht="15">
      <c r="EG2435" s="35"/>
      <c r="EH2435" s="36"/>
      <c r="EI2435" s="36"/>
    </row>
    <row r="2436" spans="137:139" ht="15">
      <c r="EG2436" s="35"/>
      <c r="EH2436" s="36"/>
      <c r="EI2436" s="36"/>
    </row>
    <row r="2437" spans="137:139" ht="15">
      <c r="EG2437" s="35"/>
      <c r="EH2437" s="36"/>
      <c r="EI2437" s="36"/>
    </row>
    <row r="2438" spans="137:139" ht="15">
      <c r="EG2438" s="35"/>
      <c r="EH2438" s="36"/>
      <c r="EI2438" s="36"/>
    </row>
    <row r="2439" spans="137:139" ht="15">
      <c r="EG2439" s="35"/>
      <c r="EH2439" s="36"/>
      <c r="EI2439" s="36"/>
    </row>
    <row r="2440" spans="137:139" ht="15">
      <c r="EG2440" s="35"/>
      <c r="EH2440" s="36"/>
      <c r="EI2440" s="36"/>
    </row>
    <row r="2441" spans="137:139" ht="15">
      <c r="EG2441" s="35"/>
      <c r="EH2441" s="36"/>
      <c r="EI2441" s="36"/>
    </row>
    <row r="2442" spans="137:139" ht="15">
      <c r="EG2442" s="35"/>
      <c r="EH2442" s="36"/>
      <c r="EI2442" s="36"/>
    </row>
    <row r="2443" spans="137:139" ht="15">
      <c r="EG2443" s="35"/>
      <c r="EH2443" s="36"/>
      <c r="EI2443" s="36"/>
    </row>
    <row r="2444" spans="137:139" ht="15">
      <c r="EG2444" s="35"/>
      <c r="EH2444" s="36"/>
      <c r="EI2444" s="36"/>
    </row>
    <row r="2445" spans="137:139" ht="15">
      <c r="EG2445" s="35"/>
      <c r="EH2445" s="36"/>
      <c r="EI2445" s="36"/>
    </row>
    <row r="2446" spans="137:139" ht="15">
      <c r="EG2446" s="35"/>
      <c r="EH2446" s="36"/>
      <c r="EI2446" s="36"/>
    </row>
    <row r="2447" spans="137:139" ht="15">
      <c r="EG2447" s="35"/>
      <c r="EH2447" s="36"/>
      <c r="EI2447" s="36"/>
    </row>
    <row r="2448" spans="137:139" ht="15">
      <c r="EG2448" s="35"/>
      <c r="EH2448" s="36"/>
      <c r="EI2448" s="36"/>
    </row>
    <row r="2449" spans="137:139" ht="15">
      <c r="EG2449" s="35"/>
      <c r="EH2449" s="36"/>
      <c r="EI2449" s="36"/>
    </row>
    <row r="2450" spans="137:139" ht="15">
      <c r="EG2450" s="35"/>
      <c r="EH2450" s="36"/>
      <c r="EI2450" s="36"/>
    </row>
    <row r="2451" spans="137:139" ht="15">
      <c r="EG2451" s="35"/>
      <c r="EH2451" s="36"/>
      <c r="EI2451" s="36"/>
    </row>
    <row r="2452" spans="137:139" ht="15">
      <c r="EG2452" s="35"/>
      <c r="EH2452" s="36"/>
      <c r="EI2452" s="36"/>
    </row>
    <row r="2453" spans="137:139" ht="15">
      <c r="EG2453" s="35"/>
      <c r="EH2453" s="36"/>
      <c r="EI2453" s="36"/>
    </row>
    <row r="2454" spans="137:139" ht="15">
      <c r="EG2454" s="35"/>
      <c r="EH2454" s="36"/>
      <c r="EI2454" s="36"/>
    </row>
    <row r="2455" spans="137:139" ht="15">
      <c r="EG2455" s="35"/>
      <c r="EH2455" s="36"/>
      <c r="EI2455" s="36"/>
    </row>
    <row r="2456" spans="137:139" ht="15">
      <c r="EG2456" s="35"/>
      <c r="EH2456" s="36"/>
      <c r="EI2456" s="36"/>
    </row>
    <row r="2457" spans="137:139" ht="15">
      <c r="EG2457" s="35"/>
      <c r="EH2457" s="36"/>
      <c r="EI2457" s="36"/>
    </row>
    <row r="2458" spans="137:139" ht="15">
      <c r="EG2458" s="35"/>
      <c r="EH2458" s="36"/>
      <c r="EI2458" s="36"/>
    </row>
    <row r="2459" spans="137:139" ht="15">
      <c r="EG2459" s="35"/>
      <c r="EH2459" s="36"/>
      <c r="EI2459" s="36"/>
    </row>
    <row r="2460" spans="137:139" ht="15">
      <c r="EG2460" s="35"/>
      <c r="EH2460" s="36"/>
      <c r="EI2460" s="36"/>
    </row>
    <row r="2461" spans="137:139" ht="15">
      <c r="EG2461" s="35"/>
      <c r="EH2461" s="36"/>
      <c r="EI2461" s="36"/>
    </row>
    <row r="2462" spans="137:139" ht="15">
      <c r="EG2462" s="35"/>
      <c r="EH2462" s="36"/>
      <c r="EI2462" s="36"/>
    </row>
    <row r="2463" spans="137:139" ht="15">
      <c r="EG2463" s="35"/>
      <c r="EH2463" s="36"/>
      <c r="EI2463" s="36"/>
    </row>
    <row r="2464" spans="137:139" ht="15">
      <c r="EG2464" s="35"/>
      <c r="EH2464" s="36"/>
      <c r="EI2464" s="36"/>
    </row>
    <row r="2465" spans="137:139" ht="15">
      <c r="EG2465" s="35"/>
      <c r="EH2465" s="36"/>
      <c r="EI2465" s="36"/>
    </row>
    <row r="2466" spans="137:139" ht="15">
      <c r="EG2466" s="35"/>
      <c r="EH2466" s="36"/>
      <c r="EI2466" s="36"/>
    </row>
    <row r="2467" spans="137:139" ht="15">
      <c r="EG2467" s="35"/>
      <c r="EH2467" s="36"/>
      <c r="EI2467" s="36"/>
    </row>
    <row r="2468" spans="137:139" ht="15">
      <c r="EG2468" s="35"/>
      <c r="EH2468" s="36"/>
      <c r="EI2468" s="36"/>
    </row>
    <row r="2469" spans="137:139" ht="15">
      <c r="EG2469" s="35"/>
      <c r="EH2469" s="36"/>
      <c r="EI2469" s="36"/>
    </row>
    <row r="2470" spans="137:139" ht="15">
      <c r="EG2470" s="35"/>
      <c r="EH2470" s="36"/>
      <c r="EI2470" s="36"/>
    </row>
    <row r="2471" spans="137:139" ht="15">
      <c r="EG2471" s="35"/>
      <c r="EH2471" s="36"/>
      <c r="EI2471" s="36"/>
    </row>
    <row r="2472" spans="137:139" ht="15">
      <c r="EG2472" s="35"/>
      <c r="EH2472" s="36"/>
      <c r="EI2472" s="36"/>
    </row>
    <row r="2473" spans="137:139" ht="15">
      <c r="EG2473" s="35"/>
      <c r="EH2473" s="36"/>
      <c r="EI2473" s="36"/>
    </row>
    <row r="2474" spans="137:139" ht="15">
      <c r="EG2474" s="35"/>
      <c r="EH2474" s="36"/>
      <c r="EI2474" s="36"/>
    </row>
    <row r="2475" spans="137:139" ht="15">
      <c r="EG2475" s="35"/>
      <c r="EH2475" s="36"/>
      <c r="EI2475" s="36"/>
    </row>
    <row r="2476" spans="137:139" ht="15">
      <c r="EG2476" s="35"/>
      <c r="EH2476" s="36"/>
      <c r="EI2476" s="36"/>
    </row>
    <row r="2477" spans="137:139" ht="15">
      <c r="EG2477" s="35"/>
      <c r="EH2477" s="36"/>
      <c r="EI2477" s="36"/>
    </row>
    <row r="2478" spans="137:139" ht="15">
      <c r="EG2478" s="35"/>
      <c r="EH2478" s="36"/>
      <c r="EI2478" s="36"/>
    </row>
    <row r="2479" spans="137:139" ht="15">
      <c r="EG2479" s="35"/>
      <c r="EH2479" s="36"/>
      <c r="EI2479" s="36"/>
    </row>
    <row r="2480" spans="137:139" ht="15">
      <c r="EG2480" s="35"/>
      <c r="EH2480" s="36"/>
      <c r="EI2480" s="36"/>
    </row>
    <row r="2481" spans="137:139" ht="15">
      <c r="EG2481" s="35"/>
      <c r="EH2481" s="36"/>
      <c r="EI2481" s="36"/>
    </row>
    <row r="2482" spans="137:139" ht="15">
      <c r="EG2482" s="35"/>
      <c r="EH2482" s="36"/>
      <c r="EI2482" s="36"/>
    </row>
    <row r="2483" spans="137:139" ht="15">
      <c r="EG2483" s="35"/>
      <c r="EH2483" s="36"/>
      <c r="EI2483" s="36"/>
    </row>
    <row r="2484" spans="137:139" ht="15">
      <c r="EG2484" s="35"/>
      <c r="EH2484" s="36"/>
      <c r="EI2484" s="36"/>
    </row>
    <row r="2485" spans="137:139" ht="15">
      <c r="EG2485" s="35"/>
      <c r="EH2485" s="36"/>
      <c r="EI2485" s="36"/>
    </row>
    <row r="2486" spans="137:139" ht="15">
      <c r="EG2486" s="35"/>
      <c r="EH2486" s="36"/>
      <c r="EI2486" s="36"/>
    </row>
    <row r="2487" spans="137:139" ht="15">
      <c r="EG2487" s="35"/>
      <c r="EH2487" s="36"/>
      <c r="EI2487" s="36"/>
    </row>
    <row r="2488" spans="137:139" ht="15">
      <c r="EG2488" s="35"/>
      <c r="EH2488" s="36"/>
      <c r="EI2488" s="36"/>
    </row>
    <row r="2489" spans="137:139" ht="15">
      <c r="EG2489" s="35"/>
      <c r="EH2489" s="36"/>
      <c r="EI2489" s="36"/>
    </row>
    <row r="2490" spans="137:139" ht="15">
      <c r="EG2490" s="35"/>
      <c r="EH2490" s="36"/>
      <c r="EI2490" s="36"/>
    </row>
    <row r="2491" spans="137:139" ht="15">
      <c r="EG2491" s="35"/>
      <c r="EH2491" s="36"/>
      <c r="EI2491" s="36"/>
    </row>
    <row r="2492" spans="137:139" ht="15">
      <c r="EG2492" s="35"/>
      <c r="EH2492" s="36"/>
      <c r="EI2492" s="36"/>
    </row>
    <row r="2493" spans="137:139" ht="15">
      <c r="EG2493" s="35"/>
      <c r="EH2493" s="36"/>
      <c r="EI2493" s="36"/>
    </row>
    <row r="2494" spans="137:139" ht="15">
      <c r="EG2494" s="35"/>
      <c r="EH2494" s="36"/>
      <c r="EI2494" s="36"/>
    </row>
    <row r="2495" spans="137:139" ht="15">
      <c r="EG2495" s="35"/>
      <c r="EH2495" s="36"/>
      <c r="EI2495" s="36"/>
    </row>
    <row r="2496" spans="137:139" ht="15">
      <c r="EG2496" s="35"/>
      <c r="EH2496" s="36"/>
      <c r="EI2496" s="36"/>
    </row>
    <row r="2497" spans="137:139" ht="15">
      <c r="EG2497" s="35"/>
      <c r="EH2497" s="36"/>
      <c r="EI2497" s="36"/>
    </row>
    <row r="2498" spans="137:139" ht="15">
      <c r="EG2498" s="35"/>
      <c r="EH2498" s="36"/>
      <c r="EI2498" s="36"/>
    </row>
    <row r="2499" spans="137:139" ht="15">
      <c r="EG2499" s="35"/>
      <c r="EH2499" s="36"/>
      <c r="EI2499" s="36"/>
    </row>
    <row r="2500" spans="137:139" ht="15">
      <c r="EG2500" s="35"/>
      <c r="EH2500" s="36"/>
      <c r="EI2500" s="36"/>
    </row>
    <row r="2501" spans="137:139" ht="15">
      <c r="EG2501" s="35"/>
      <c r="EH2501" s="36"/>
      <c r="EI2501" s="36"/>
    </row>
    <row r="2502" spans="137:139" ht="15">
      <c r="EG2502" s="35"/>
      <c r="EH2502" s="36"/>
      <c r="EI2502" s="36"/>
    </row>
    <row r="2503" spans="137:139" ht="15">
      <c r="EG2503" s="35"/>
      <c r="EH2503" s="36"/>
      <c r="EI2503" s="36"/>
    </row>
    <row r="2504" spans="137:139" ht="15">
      <c r="EG2504" s="35"/>
      <c r="EH2504" s="36"/>
      <c r="EI2504" s="36"/>
    </row>
    <row r="2505" spans="137:139" ht="15">
      <c r="EG2505" s="35"/>
      <c r="EH2505" s="36"/>
      <c r="EI2505" s="36"/>
    </row>
    <row r="2506" spans="137:139" ht="15">
      <c r="EG2506" s="35"/>
      <c r="EH2506" s="36"/>
      <c r="EI2506" s="36"/>
    </row>
    <row r="2507" spans="137:139" ht="15">
      <c r="EG2507" s="35"/>
      <c r="EH2507" s="36"/>
      <c r="EI2507" s="36"/>
    </row>
    <row r="2508" spans="137:139" ht="15">
      <c r="EG2508" s="35"/>
      <c r="EH2508" s="36"/>
      <c r="EI2508" s="36"/>
    </row>
    <row r="2509" spans="137:139" ht="15">
      <c r="EG2509" s="35"/>
      <c r="EH2509" s="36"/>
      <c r="EI2509" s="36"/>
    </row>
    <row r="2510" spans="137:139" ht="15">
      <c r="EG2510" s="35"/>
      <c r="EH2510" s="36"/>
      <c r="EI2510" s="36"/>
    </row>
    <row r="2511" spans="137:139" ht="15">
      <c r="EG2511" s="35"/>
      <c r="EH2511" s="36"/>
      <c r="EI2511" s="36"/>
    </row>
    <row r="2512" spans="137:139" ht="15">
      <c r="EG2512" s="35"/>
      <c r="EH2512" s="36"/>
      <c r="EI2512" s="36"/>
    </row>
    <row r="2513" spans="137:139" ht="15">
      <c r="EG2513" s="35"/>
      <c r="EH2513" s="36"/>
      <c r="EI2513" s="36"/>
    </row>
    <row r="2514" spans="137:139" ht="15">
      <c r="EG2514" s="35"/>
      <c r="EH2514" s="36"/>
      <c r="EI2514" s="36"/>
    </row>
    <row r="2515" spans="137:139" ht="15">
      <c r="EG2515" s="35"/>
      <c r="EH2515" s="36"/>
      <c r="EI2515" s="36"/>
    </row>
    <row r="2516" spans="137:139" ht="15">
      <c r="EG2516" s="35"/>
      <c r="EH2516" s="36"/>
      <c r="EI2516" s="36"/>
    </row>
    <row r="2517" spans="137:139" ht="15">
      <c r="EG2517" s="35"/>
      <c r="EH2517" s="36"/>
      <c r="EI2517" s="36"/>
    </row>
    <row r="2518" spans="137:139" ht="15">
      <c r="EG2518" s="35"/>
      <c r="EH2518" s="36"/>
      <c r="EI2518" s="36"/>
    </row>
    <row r="2519" spans="137:139" ht="15">
      <c r="EG2519" s="35"/>
      <c r="EH2519" s="36"/>
      <c r="EI2519" s="36"/>
    </row>
    <row r="2520" spans="137:139" ht="15">
      <c r="EG2520" s="35"/>
      <c r="EH2520" s="36"/>
      <c r="EI2520" s="36"/>
    </row>
    <row r="2521" spans="137:139" ht="15">
      <c r="EG2521" s="35"/>
      <c r="EH2521" s="36"/>
      <c r="EI2521" s="36"/>
    </row>
    <row r="2522" spans="137:139" ht="15">
      <c r="EG2522" s="35"/>
      <c r="EH2522" s="36"/>
      <c r="EI2522" s="36"/>
    </row>
    <row r="2523" spans="137:139" ht="15">
      <c r="EG2523" s="35"/>
      <c r="EH2523" s="36"/>
      <c r="EI2523" s="36"/>
    </row>
    <row r="2524" spans="137:139" ht="15">
      <c r="EG2524" s="35"/>
      <c r="EH2524" s="36"/>
      <c r="EI2524" s="36"/>
    </row>
    <row r="2525" spans="137:139" ht="15">
      <c r="EG2525" s="35"/>
      <c r="EH2525" s="36"/>
      <c r="EI2525" s="36"/>
    </row>
    <row r="2526" spans="137:139" ht="15">
      <c r="EG2526" s="35"/>
      <c r="EH2526" s="36"/>
      <c r="EI2526" s="36"/>
    </row>
    <row r="2527" spans="137:139" ht="15">
      <c r="EG2527" s="35"/>
      <c r="EH2527" s="36"/>
      <c r="EI2527" s="36"/>
    </row>
    <row r="2528" spans="137:139" ht="15">
      <c r="EG2528" s="35"/>
      <c r="EH2528" s="36"/>
      <c r="EI2528" s="36"/>
    </row>
    <row r="2529" spans="137:139" ht="15">
      <c r="EG2529" s="35"/>
      <c r="EH2529" s="36"/>
      <c r="EI2529" s="36"/>
    </row>
    <row r="2530" spans="137:139" ht="15">
      <c r="EG2530" s="35"/>
      <c r="EH2530" s="36"/>
      <c r="EI2530" s="36"/>
    </row>
    <row r="2531" spans="137:139" ht="15">
      <c r="EG2531" s="35"/>
      <c r="EH2531" s="36"/>
      <c r="EI2531" s="36"/>
    </row>
    <row r="2532" spans="137:139" ht="15">
      <c r="EG2532" s="35"/>
      <c r="EH2532" s="36"/>
      <c r="EI2532" s="36"/>
    </row>
    <row r="2533" spans="137:139" ht="15">
      <c r="EG2533" s="35"/>
      <c r="EH2533" s="36"/>
      <c r="EI2533" s="36"/>
    </row>
    <row r="2534" spans="137:139" ht="15">
      <c r="EG2534" s="35"/>
      <c r="EH2534" s="36"/>
      <c r="EI2534" s="36"/>
    </row>
    <row r="2535" spans="137:139" ht="15">
      <c r="EG2535" s="35"/>
      <c r="EH2535" s="36"/>
      <c r="EI2535" s="36"/>
    </row>
    <row r="2536" spans="137:139" ht="15">
      <c r="EG2536" s="35"/>
      <c r="EH2536" s="36"/>
      <c r="EI2536" s="36"/>
    </row>
    <row r="2537" spans="137:139" ht="15">
      <c r="EG2537" s="35"/>
      <c r="EH2537" s="36"/>
      <c r="EI2537" s="36"/>
    </row>
    <row r="2538" spans="137:139" ht="15">
      <c r="EG2538" s="35"/>
      <c r="EH2538" s="36"/>
      <c r="EI2538" s="36"/>
    </row>
    <row r="2539" spans="137:139" ht="15">
      <c r="EG2539" s="35"/>
      <c r="EH2539" s="36"/>
      <c r="EI2539" s="36"/>
    </row>
    <row r="2540" spans="137:139" ht="15">
      <c r="EG2540" s="35"/>
      <c r="EH2540" s="36"/>
      <c r="EI2540" s="36"/>
    </row>
    <row r="2541" spans="137:139" ht="15">
      <c r="EG2541" s="35"/>
      <c r="EH2541" s="36"/>
      <c r="EI2541" s="36"/>
    </row>
    <row r="2542" spans="137:139" ht="15">
      <c r="EG2542" s="35"/>
      <c r="EH2542" s="36"/>
      <c r="EI2542" s="36"/>
    </row>
    <row r="2543" spans="137:139" ht="15">
      <c r="EG2543" s="35"/>
      <c r="EH2543" s="36"/>
      <c r="EI2543" s="36"/>
    </row>
    <row r="2544" spans="137:139" ht="15">
      <c r="EG2544" s="35"/>
      <c r="EH2544" s="36"/>
      <c r="EI2544" s="36"/>
    </row>
    <row r="2545" spans="137:139" ht="15">
      <c r="EG2545" s="35"/>
      <c r="EH2545" s="36"/>
      <c r="EI2545" s="36"/>
    </row>
    <row r="2546" spans="137:139" ht="15">
      <c r="EG2546" s="35"/>
      <c r="EH2546" s="36"/>
      <c r="EI2546" s="36"/>
    </row>
    <row r="2547" spans="137:139" ht="15">
      <c r="EG2547" s="35"/>
      <c r="EH2547" s="36"/>
      <c r="EI2547" s="36"/>
    </row>
    <row r="2548" spans="137:139" ht="15">
      <c r="EG2548" s="35"/>
      <c r="EH2548" s="36"/>
      <c r="EI2548" s="36"/>
    </row>
    <row r="2549" spans="137:139" ht="15">
      <c r="EG2549" s="35"/>
      <c r="EH2549" s="36"/>
      <c r="EI2549" s="36"/>
    </row>
    <row r="2550" spans="137:139" ht="15">
      <c r="EG2550" s="35"/>
      <c r="EH2550" s="36"/>
      <c r="EI2550" s="36"/>
    </row>
    <row r="2551" spans="137:139" ht="15">
      <c r="EG2551" s="35"/>
      <c r="EH2551" s="36"/>
      <c r="EI2551" s="36"/>
    </row>
    <row r="2552" spans="137:139" ht="15">
      <c r="EG2552" s="35"/>
      <c r="EH2552" s="36"/>
      <c r="EI2552" s="36"/>
    </row>
    <row r="2553" spans="137:139" ht="15">
      <c r="EG2553" s="35"/>
      <c r="EH2553" s="36"/>
      <c r="EI2553" s="36"/>
    </row>
    <row r="2554" spans="137:139" ht="15">
      <c r="EG2554" s="35"/>
      <c r="EH2554" s="36"/>
      <c r="EI2554" s="36"/>
    </row>
    <row r="2555" spans="137:139" ht="15">
      <c r="EG2555" s="35"/>
      <c r="EH2555" s="36"/>
      <c r="EI2555" s="36"/>
    </row>
    <row r="2556" spans="137:139" ht="15">
      <c r="EG2556" s="35"/>
      <c r="EH2556" s="36"/>
      <c r="EI2556" s="36"/>
    </row>
    <row r="2557" spans="137:139" ht="15">
      <c r="EG2557" s="35"/>
      <c r="EH2557" s="36"/>
      <c r="EI2557" s="36"/>
    </row>
  </sheetData>
  <sheetProtection/>
  <mergeCells count="29">
    <mergeCell ref="EG5:EI5"/>
    <mergeCell ref="DL5:DM5"/>
    <mergeCell ref="DO5:DR5"/>
    <mergeCell ref="DT5:DW5"/>
    <mergeCell ref="DY5:EA5"/>
    <mergeCell ref="CM5:CO5"/>
    <mergeCell ref="CQ5:CS5"/>
    <mergeCell ref="CY5:DB5"/>
    <mergeCell ref="DD5:DE5"/>
    <mergeCell ref="BX5:BZ5"/>
    <mergeCell ref="CB5:CC5"/>
    <mergeCell ref="CE5:CG5"/>
    <mergeCell ref="CI5:CK5"/>
    <mergeCell ref="BJ5:BL5"/>
    <mergeCell ref="BN5:BO5"/>
    <mergeCell ref="BQ5:BS5"/>
    <mergeCell ref="BU5:BV5"/>
    <mergeCell ref="AL5:AP5"/>
    <mergeCell ref="AR5:AV5"/>
    <mergeCell ref="AX5:BB5"/>
    <mergeCell ref="BD5:BH5"/>
    <mergeCell ref="Q5:T5"/>
    <mergeCell ref="V5:X5"/>
    <mergeCell ref="Z5:AD5"/>
    <mergeCell ref="AF5:AJ5"/>
    <mergeCell ref="A5:C5"/>
    <mergeCell ref="E5:G5"/>
    <mergeCell ref="I5:K5"/>
    <mergeCell ref="M5:O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364"/>
  <sheetViews>
    <sheetView workbookViewId="0" topLeftCell="A1">
      <selection activeCell="H42" sqref="H42"/>
    </sheetView>
  </sheetViews>
  <sheetFormatPr defaultColWidth="9.140625" defaultRowHeight="12.75"/>
  <sheetData>
    <row r="1" ht="12.75">
      <c r="A1" t="s">
        <v>67</v>
      </c>
    </row>
    <row r="2" ht="12.75">
      <c r="A2" t="s">
        <v>68</v>
      </c>
    </row>
    <row r="3" ht="12.75">
      <c r="A3" t="s">
        <v>69</v>
      </c>
    </row>
    <row r="5" ht="12.75">
      <c r="A5" t="s">
        <v>70</v>
      </c>
    </row>
    <row r="6" ht="12.75">
      <c r="A6" t="s">
        <v>71</v>
      </c>
    </row>
    <row r="7" ht="12.75">
      <c r="A7" t="s">
        <v>72</v>
      </c>
    </row>
    <row r="9" ht="12.75">
      <c r="A9" t="s">
        <v>73</v>
      </c>
    </row>
    <row r="10" ht="12.75">
      <c r="A10" t="s">
        <v>74</v>
      </c>
    </row>
    <row r="11" ht="12.75">
      <c r="A11" t="s">
        <v>75</v>
      </c>
    </row>
    <row r="12" ht="12.75">
      <c r="A12" t="s">
        <v>76</v>
      </c>
    </row>
    <row r="13" ht="12.75">
      <c r="A13" t="s">
        <v>77</v>
      </c>
    </row>
    <row r="15" ht="12.75">
      <c r="A15" t="s">
        <v>78</v>
      </c>
    </row>
    <row r="16" ht="12.75">
      <c r="A16" t="s">
        <v>79</v>
      </c>
    </row>
    <row r="17" ht="12.75">
      <c r="A17" t="s">
        <v>80</v>
      </c>
    </row>
    <row r="19" ht="12.75">
      <c r="A19" t="s">
        <v>81</v>
      </c>
    </row>
    <row r="20" ht="12.75">
      <c r="A20" t="s">
        <v>82</v>
      </c>
    </row>
    <row r="21" ht="12.75">
      <c r="A21" t="s">
        <v>83</v>
      </c>
    </row>
    <row r="22" ht="12.75">
      <c r="A22" t="s">
        <v>84</v>
      </c>
    </row>
    <row r="24" ht="12.75">
      <c r="A24" t="s">
        <v>85</v>
      </c>
    </row>
    <row r="25" ht="12.75">
      <c r="A25" t="s">
        <v>86</v>
      </c>
    </row>
    <row r="27" ht="12.75">
      <c r="A27" t="s">
        <v>87</v>
      </c>
    </row>
    <row r="28" ht="12.75">
      <c r="A28" t="s">
        <v>88</v>
      </c>
    </row>
    <row r="29" ht="12.75">
      <c r="A29" t="s">
        <v>89</v>
      </c>
    </row>
    <row r="31" ht="12.75">
      <c r="A31" t="s">
        <v>90</v>
      </c>
    </row>
    <row r="32" ht="12.75">
      <c r="A32" t="s">
        <v>91</v>
      </c>
    </row>
    <row r="33" ht="12.75">
      <c r="A33" t="s">
        <v>92</v>
      </c>
    </row>
    <row r="34" ht="12.75">
      <c r="A34" t="s">
        <v>93</v>
      </c>
    </row>
    <row r="36" ht="12.75">
      <c r="A36" t="s">
        <v>94</v>
      </c>
    </row>
    <row r="37" ht="12.75">
      <c r="A37" t="s">
        <v>95</v>
      </c>
    </row>
    <row r="38" ht="12.75">
      <c r="A38" t="s">
        <v>96</v>
      </c>
    </row>
    <row r="40" ht="12.75">
      <c r="A40" t="s">
        <v>97</v>
      </c>
    </row>
    <row r="41" ht="12.75">
      <c r="A41" t="s">
        <v>98</v>
      </c>
    </row>
    <row r="42" ht="12.75">
      <c r="A42" t="s">
        <v>99</v>
      </c>
    </row>
    <row r="43" ht="12.75">
      <c r="A43" t="s">
        <v>100</v>
      </c>
    </row>
    <row r="45" ht="12.75">
      <c r="A45" t="s">
        <v>101</v>
      </c>
    </row>
    <row r="46" ht="12.75">
      <c r="A46" t="s">
        <v>102</v>
      </c>
    </row>
    <row r="47" ht="12.75">
      <c r="A47" t="s">
        <v>103</v>
      </c>
    </row>
    <row r="49" ht="12.75">
      <c r="A49" t="s">
        <v>104</v>
      </c>
    </row>
    <row r="50" ht="12.75">
      <c r="A50" t="s">
        <v>105</v>
      </c>
    </row>
    <row r="51" ht="12.75">
      <c r="A51" t="s">
        <v>106</v>
      </c>
    </row>
    <row r="52" ht="12.75">
      <c r="A52" t="s">
        <v>107</v>
      </c>
    </row>
    <row r="54" ht="12.75">
      <c r="A54" t="s">
        <v>108</v>
      </c>
    </row>
    <row r="55" ht="12.75">
      <c r="A55" t="s">
        <v>109</v>
      </c>
    </row>
    <row r="56" ht="12.75">
      <c r="A56" t="s">
        <v>110</v>
      </c>
    </row>
    <row r="57" ht="12.75">
      <c r="A57" t="s">
        <v>111</v>
      </c>
    </row>
    <row r="59" ht="12.75">
      <c r="A59" t="s">
        <v>112</v>
      </c>
    </row>
    <row r="60" ht="12.75">
      <c r="A60" t="s">
        <v>113</v>
      </c>
    </row>
    <row r="61" ht="12.75">
      <c r="A61" t="s">
        <v>114</v>
      </c>
    </row>
    <row r="63" ht="12.75">
      <c r="A63" t="s">
        <v>115</v>
      </c>
    </row>
    <row r="64" ht="12.75">
      <c r="A64" t="s">
        <v>116</v>
      </c>
    </row>
    <row r="65" ht="12.75">
      <c r="A65" t="s">
        <v>117</v>
      </c>
    </row>
    <row r="66" ht="12.75">
      <c r="A66" t="s">
        <v>118</v>
      </c>
    </row>
    <row r="68" ht="12.75">
      <c r="A68" t="s">
        <v>119</v>
      </c>
    </row>
    <row r="69" ht="12.75">
      <c r="A69" t="s">
        <v>120</v>
      </c>
    </row>
    <row r="70" ht="12.75">
      <c r="A70" t="s">
        <v>121</v>
      </c>
    </row>
    <row r="71" ht="12.75">
      <c r="A71" t="s">
        <v>122</v>
      </c>
    </row>
    <row r="73" ht="12.75">
      <c r="A73" t="s">
        <v>123</v>
      </c>
    </row>
    <row r="74" ht="12.75">
      <c r="A74" t="s">
        <v>124</v>
      </c>
    </row>
    <row r="75" ht="12.75">
      <c r="A75" t="s">
        <v>125</v>
      </c>
    </row>
    <row r="77" ht="12.75">
      <c r="A77" t="s">
        <v>126</v>
      </c>
    </row>
    <row r="78" ht="12.75">
      <c r="A78" t="s">
        <v>127</v>
      </c>
    </row>
    <row r="79" ht="12.75">
      <c r="A79" t="s">
        <v>128</v>
      </c>
    </row>
    <row r="81" ht="12.75">
      <c r="A81" t="s">
        <v>129</v>
      </c>
    </row>
    <row r="82" ht="12.75">
      <c r="A82" t="s">
        <v>130</v>
      </c>
    </row>
    <row r="83" ht="12.75">
      <c r="A83" t="s">
        <v>131</v>
      </c>
    </row>
    <row r="84" ht="12.75">
      <c r="A84" t="s">
        <v>132</v>
      </c>
    </row>
    <row r="86" ht="12.75">
      <c r="A86" t="s">
        <v>133</v>
      </c>
    </row>
    <row r="87" ht="12.75">
      <c r="A87" t="s">
        <v>134</v>
      </c>
    </row>
    <row r="88" ht="12.75">
      <c r="A88" t="s">
        <v>135</v>
      </c>
    </row>
    <row r="89" ht="12.75">
      <c r="A89" t="s">
        <v>136</v>
      </c>
    </row>
    <row r="91" ht="12.75">
      <c r="A91" t="s">
        <v>137</v>
      </c>
    </row>
    <row r="92" ht="12.75">
      <c r="A92" t="s">
        <v>138</v>
      </c>
    </row>
    <row r="93" ht="12.75">
      <c r="A93" t="s">
        <v>139</v>
      </c>
    </row>
    <row r="95" ht="12.75">
      <c r="A95" t="s">
        <v>140</v>
      </c>
    </row>
    <row r="96" ht="12.75">
      <c r="A96" t="s">
        <v>141</v>
      </c>
    </row>
    <row r="97" ht="12.75">
      <c r="A97" t="s">
        <v>142</v>
      </c>
    </row>
    <row r="98" ht="12.75">
      <c r="A98" t="s">
        <v>143</v>
      </c>
    </row>
    <row r="100" ht="12.75">
      <c r="A100" t="s">
        <v>144</v>
      </c>
    </row>
    <row r="101" ht="12.75">
      <c r="A101" t="s">
        <v>145</v>
      </c>
    </row>
    <row r="102" ht="12.75">
      <c r="A102" t="s">
        <v>146</v>
      </c>
    </row>
    <row r="103" ht="12.75">
      <c r="A103" t="s">
        <v>147</v>
      </c>
    </row>
    <row r="105" ht="12.75">
      <c r="A105" t="s">
        <v>148</v>
      </c>
    </row>
    <row r="106" ht="12.75">
      <c r="A106" t="s">
        <v>149</v>
      </c>
    </row>
    <row r="107" ht="12.75">
      <c r="A107" t="s">
        <v>150</v>
      </c>
    </row>
    <row r="109" ht="12.75">
      <c r="A109" t="s">
        <v>151</v>
      </c>
    </row>
    <row r="110" ht="12.75">
      <c r="A110" t="s">
        <v>152</v>
      </c>
    </row>
    <row r="111" ht="12.75">
      <c r="A111" t="s">
        <v>153</v>
      </c>
    </row>
    <row r="113" ht="12.75">
      <c r="A113" t="s">
        <v>154</v>
      </c>
    </row>
    <row r="114" ht="12.75">
      <c r="A114" t="s">
        <v>155</v>
      </c>
    </row>
    <row r="115" ht="12.75">
      <c r="A115" t="s">
        <v>156</v>
      </c>
    </row>
    <row r="116" ht="12.75">
      <c r="A116" t="s">
        <v>157</v>
      </c>
    </row>
    <row r="118" ht="12.75">
      <c r="A118" t="s">
        <v>158</v>
      </c>
    </row>
    <row r="119" ht="12.75">
      <c r="A119" t="s">
        <v>159</v>
      </c>
    </row>
    <row r="120" ht="12.75">
      <c r="A120" t="s">
        <v>160</v>
      </c>
    </row>
    <row r="121" ht="12.75">
      <c r="A121" t="s">
        <v>161</v>
      </c>
    </row>
    <row r="122" ht="12.75">
      <c r="A122" t="s">
        <v>162</v>
      </c>
    </row>
    <row r="124" ht="12.75">
      <c r="A124" t="s">
        <v>163</v>
      </c>
    </row>
    <row r="125" ht="12.75">
      <c r="A125" t="s">
        <v>164</v>
      </c>
    </row>
    <row r="126" ht="12.75">
      <c r="A126" t="s">
        <v>165</v>
      </c>
    </row>
    <row r="127" ht="12.75">
      <c r="A127" t="s">
        <v>166</v>
      </c>
    </row>
    <row r="129" ht="12.75">
      <c r="A129" t="s">
        <v>167</v>
      </c>
    </row>
    <row r="130" ht="12.75">
      <c r="A130" t="s">
        <v>168</v>
      </c>
    </row>
    <row r="131" ht="12.75">
      <c r="A131" t="s">
        <v>169</v>
      </c>
    </row>
    <row r="132" ht="12.75">
      <c r="A132" t="s">
        <v>170</v>
      </c>
    </row>
    <row r="134" ht="12.75">
      <c r="A134" t="s">
        <v>171</v>
      </c>
    </row>
    <row r="135" ht="12.75">
      <c r="A135" t="s">
        <v>172</v>
      </c>
    </row>
    <row r="136" ht="12.75">
      <c r="A136" t="s">
        <v>173</v>
      </c>
    </row>
    <row r="138" ht="12.75">
      <c r="A138" t="s">
        <v>174</v>
      </c>
    </row>
    <row r="139" ht="12.75">
      <c r="A139" t="s">
        <v>175</v>
      </c>
    </row>
    <row r="140" ht="12.75">
      <c r="A140" t="s">
        <v>176</v>
      </c>
    </row>
    <row r="141" ht="12.75">
      <c r="A141" t="s">
        <v>177</v>
      </c>
    </row>
    <row r="142" ht="12.75">
      <c r="A142" t="s">
        <v>178</v>
      </c>
    </row>
    <row r="144" ht="12.75">
      <c r="A144" t="s">
        <v>179</v>
      </c>
    </row>
    <row r="145" ht="12.75">
      <c r="A145" t="s">
        <v>180</v>
      </c>
    </row>
    <row r="146" ht="12.75">
      <c r="A146" t="s">
        <v>181</v>
      </c>
    </row>
    <row r="147" ht="12.75">
      <c r="A147" t="s">
        <v>182</v>
      </c>
    </row>
    <row r="148" ht="12.75">
      <c r="A148" t="s">
        <v>183</v>
      </c>
    </row>
    <row r="150" ht="12.75">
      <c r="A150" t="s">
        <v>184</v>
      </c>
    </row>
    <row r="151" ht="12.75">
      <c r="A151" t="s">
        <v>185</v>
      </c>
    </row>
    <row r="152" ht="12.75">
      <c r="A152" t="s">
        <v>186</v>
      </c>
    </row>
    <row r="153" ht="12.75">
      <c r="A153" t="s">
        <v>187</v>
      </c>
    </row>
    <row r="155" ht="12.75">
      <c r="A155" t="s">
        <v>188</v>
      </c>
    </row>
    <row r="156" ht="12.75">
      <c r="A156" t="s">
        <v>189</v>
      </c>
    </row>
    <row r="157" ht="12.75">
      <c r="A157" t="s">
        <v>190</v>
      </c>
    </row>
    <row r="158" ht="12.75">
      <c r="A158" t="s">
        <v>191</v>
      </c>
    </row>
    <row r="160" ht="12.75">
      <c r="A160" t="s">
        <v>192</v>
      </c>
    </row>
    <row r="161" ht="12.75">
      <c r="A161" t="s">
        <v>193</v>
      </c>
    </row>
    <row r="162" ht="12.75">
      <c r="A162" t="s">
        <v>194</v>
      </c>
    </row>
    <row r="163" ht="12.75">
      <c r="A163" t="s">
        <v>195</v>
      </c>
    </row>
    <row r="165" ht="12.75">
      <c r="A165" t="s">
        <v>196</v>
      </c>
    </row>
    <row r="166" ht="12.75">
      <c r="A166" t="s">
        <v>197</v>
      </c>
    </row>
    <row r="167" ht="12.75">
      <c r="A167" t="s">
        <v>198</v>
      </c>
    </row>
    <row r="169" ht="12.75">
      <c r="A169" t="s">
        <v>199</v>
      </c>
    </row>
    <row r="170" ht="12.75">
      <c r="A170" t="s">
        <v>200</v>
      </c>
    </row>
    <row r="171" ht="12.75">
      <c r="A171" t="s">
        <v>201</v>
      </c>
    </row>
    <row r="172" ht="12.75">
      <c r="A172" t="s">
        <v>202</v>
      </c>
    </row>
    <row r="174" ht="12.75">
      <c r="A174" t="s">
        <v>203</v>
      </c>
    </row>
    <row r="175" ht="12.75">
      <c r="A175" t="s">
        <v>204</v>
      </c>
    </row>
    <row r="176" ht="12.75">
      <c r="A176" t="s">
        <v>205</v>
      </c>
    </row>
    <row r="177" ht="12.75">
      <c r="A177" t="s">
        <v>206</v>
      </c>
    </row>
    <row r="178" ht="12.75">
      <c r="A178" t="s">
        <v>207</v>
      </c>
    </row>
    <row r="179" ht="12.75">
      <c r="A179" t="s">
        <v>208</v>
      </c>
    </row>
    <row r="181" ht="12.75">
      <c r="A181" t="s">
        <v>209</v>
      </c>
    </row>
    <row r="182" ht="12.75">
      <c r="A182" t="s">
        <v>210</v>
      </c>
    </row>
    <row r="183" ht="12.75">
      <c r="A183" t="s">
        <v>211</v>
      </c>
    </row>
    <row r="184" ht="12.75">
      <c r="A184" t="s">
        <v>212</v>
      </c>
    </row>
    <row r="186" ht="12.75">
      <c r="A186" t="s">
        <v>213</v>
      </c>
    </row>
    <row r="187" ht="12.75">
      <c r="A187" t="s">
        <v>214</v>
      </c>
    </row>
    <row r="188" ht="12.75">
      <c r="A188" t="s">
        <v>215</v>
      </c>
    </row>
    <row r="189" ht="12.75">
      <c r="A189" t="s">
        <v>216</v>
      </c>
    </row>
    <row r="191" ht="12.75">
      <c r="A191" t="s">
        <v>217</v>
      </c>
    </row>
    <row r="192" ht="12.75">
      <c r="A192" t="s">
        <v>218</v>
      </c>
    </row>
    <row r="193" ht="12.75">
      <c r="A193" t="s">
        <v>219</v>
      </c>
    </row>
    <row r="194" ht="12.75">
      <c r="A194" t="s">
        <v>220</v>
      </c>
    </row>
    <row r="196" ht="12.75">
      <c r="A196" t="s">
        <v>221</v>
      </c>
    </row>
    <row r="197" ht="12.75">
      <c r="A197" t="s">
        <v>222</v>
      </c>
    </row>
    <row r="198" ht="12.75">
      <c r="A198" t="s">
        <v>223</v>
      </c>
    </row>
    <row r="199" ht="12.75">
      <c r="A199" t="s">
        <v>224</v>
      </c>
    </row>
    <row r="201" ht="12.75">
      <c r="A201" t="s">
        <v>225</v>
      </c>
    </row>
    <row r="202" ht="12.75">
      <c r="A202" t="s">
        <v>226</v>
      </c>
    </row>
    <row r="203" ht="12.75">
      <c r="A203" t="s">
        <v>227</v>
      </c>
    </row>
    <row r="205" ht="12.75">
      <c r="A205" t="s">
        <v>228</v>
      </c>
    </row>
    <row r="206" ht="12.75">
      <c r="A206" t="s">
        <v>229</v>
      </c>
    </row>
    <row r="207" ht="12.75">
      <c r="A207" t="s">
        <v>230</v>
      </c>
    </row>
    <row r="208" ht="12.75">
      <c r="A208" t="s">
        <v>231</v>
      </c>
    </row>
    <row r="210" ht="12.75">
      <c r="A210" t="s">
        <v>232</v>
      </c>
    </row>
    <row r="211" ht="12.75">
      <c r="A211" t="s">
        <v>233</v>
      </c>
    </row>
    <row r="212" ht="12.75">
      <c r="A212" t="s">
        <v>234</v>
      </c>
    </row>
    <row r="213" ht="12.75">
      <c r="A213" t="s">
        <v>235</v>
      </c>
    </row>
    <row r="215" ht="12.75">
      <c r="A215" t="s">
        <v>236</v>
      </c>
    </row>
    <row r="216" ht="12.75">
      <c r="A216" t="s">
        <v>237</v>
      </c>
    </row>
    <row r="217" ht="12.75">
      <c r="A217" t="s">
        <v>238</v>
      </c>
    </row>
    <row r="218" ht="12.75">
      <c r="A218" t="s">
        <v>239</v>
      </c>
    </row>
    <row r="220" ht="12.75">
      <c r="A220" t="s">
        <v>240</v>
      </c>
    </row>
    <row r="221" ht="12.75">
      <c r="A221" t="s">
        <v>241</v>
      </c>
    </row>
    <row r="222" ht="12.75">
      <c r="A222" t="s">
        <v>242</v>
      </c>
    </row>
    <row r="223" ht="12.75">
      <c r="A223" t="s">
        <v>243</v>
      </c>
    </row>
    <row r="225" ht="12.75">
      <c r="A225" t="s">
        <v>244</v>
      </c>
    </row>
    <row r="226" ht="12.75">
      <c r="A226" t="s">
        <v>245</v>
      </c>
    </row>
    <row r="227" ht="12.75">
      <c r="A227" t="s">
        <v>246</v>
      </c>
    </row>
    <row r="228" ht="12.75">
      <c r="A228" t="s">
        <v>247</v>
      </c>
    </row>
    <row r="229" ht="12.75">
      <c r="A229" t="s">
        <v>248</v>
      </c>
    </row>
    <row r="231" ht="12.75">
      <c r="A231" t="s">
        <v>249</v>
      </c>
    </row>
    <row r="232" ht="12.75">
      <c r="A232" t="s">
        <v>250</v>
      </c>
    </row>
    <row r="233" ht="12.75">
      <c r="A233" t="s">
        <v>251</v>
      </c>
    </row>
    <row r="234" ht="12.75">
      <c r="A234" t="s">
        <v>252</v>
      </c>
    </row>
    <row r="236" ht="12.75">
      <c r="A236" t="s">
        <v>253</v>
      </c>
    </row>
    <row r="237" ht="12.75">
      <c r="A237" t="s">
        <v>254</v>
      </c>
    </row>
    <row r="238" ht="12.75">
      <c r="A238" t="s">
        <v>255</v>
      </c>
    </row>
    <row r="239" ht="12.75">
      <c r="A239" t="s">
        <v>256</v>
      </c>
    </row>
    <row r="241" ht="12.75">
      <c r="A241" t="s">
        <v>257</v>
      </c>
    </row>
    <row r="242" ht="12.75">
      <c r="A242" t="s">
        <v>258</v>
      </c>
    </row>
    <row r="243" ht="12.75">
      <c r="A243" t="s">
        <v>259</v>
      </c>
    </row>
    <row r="244" ht="12.75">
      <c r="A244" t="s">
        <v>260</v>
      </c>
    </row>
    <row r="246" ht="12.75">
      <c r="A246" t="s">
        <v>261</v>
      </c>
    </row>
    <row r="247" ht="12.75">
      <c r="A247" t="s">
        <v>262</v>
      </c>
    </row>
    <row r="248" ht="12.75">
      <c r="A248" t="s">
        <v>263</v>
      </c>
    </row>
    <row r="249" ht="12.75">
      <c r="A249" t="s">
        <v>264</v>
      </c>
    </row>
    <row r="251" ht="12.75">
      <c r="A251" t="s">
        <v>265</v>
      </c>
    </row>
    <row r="252" ht="12.75">
      <c r="A252" t="s">
        <v>266</v>
      </c>
    </row>
    <row r="253" ht="12.75">
      <c r="A253" t="s">
        <v>267</v>
      </c>
    </row>
    <row r="254" ht="12.75">
      <c r="A254" t="s">
        <v>268</v>
      </c>
    </row>
    <row r="256" ht="12.75">
      <c r="A256" t="s">
        <v>269</v>
      </c>
    </row>
    <row r="257" ht="12.75">
      <c r="A257" t="s">
        <v>270</v>
      </c>
    </row>
    <row r="258" ht="12.75">
      <c r="A258" t="s">
        <v>271</v>
      </c>
    </row>
    <row r="259" ht="12.75">
      <c r="A259" t="s">
        <v>272</v>
      </c>
    </row>
    <row r="261" ht="12.75">
      <c r="A261" t="s">
        <v>273</v>
      </c>
    </row>
    <row r="262" ht="12.75">
      <c r="A262" t="s">
        <v>274</v>
      </c>
    </row>
    <row r="263" ht="12.75">
      <c r="A263" t="s">
        <v>275</v>
      </c>
    </row>
    <row r="264" ht="12.75">
      <c r="A264" t="s">
        <v>276</v>
      </c>
    </row>
    <row r="266" ht="12.75">
      <c r="A266" t="s">
        <v>277</v>
      </c>
    </row>
    <row r="267" ht="12.75">
      <c r="A267" t="s">
        <v>278</v>
      </c>
    </row>
    <row r="268" ht="12.75">
      <c r="A268" t="s">
        <v>279</v>
      </c>
    </row>
    <row r="269" ht="12.75">
      <c r="A269" t="s">
        <v>280</v>
      </c>
    </row>
    <row r="271" ht="12.75">
      <c r="A271" t="s">
        <v>281</v>
      </c>
    </row>
    <row r="272" ht="12.75">
      <c r="A272" t="s">
        <v>282</v>
      </c>
    </row>
    <row r="273" ht="12.75">
      <c r="A273" t="s">
        <v>283</v>
      </c>
    </row>
    <row r="274" ht="12.75">
      <c r="A274" t="s">
        <v>284</v>
      </c>
    </row>
    <row r="275" ht="12.75">
      <c r="A275" t="s">
        <v>248</v>
      </c>
    </row>
    <row r="277" ht="12.75">
      <c r="A277" t="s">
        <v>285</v>
      </c>
    </row>
    <row r="278" ht="12.75">
      <c r="A278" t="s">
        <v>286</v>
      </c>
    </row>
    <row r="279" ht="12.75">
      <c r="A279" t="s">
        <v>287</v>
      </c>
    </row>
    <row r="280" ht="12.75">
      <c r="A280" t="s">
        <v>288</v>
      </c>
    </row>
    <row r="282" ht="12.75">
      <c r="A282" t="s">
        <v>289</v>
      </c>
    </row>
    <row r="283" ht="12.75">
      <c r="A283" t="s">
        <v>290</v>
      </c>
    </row>
    <row r="284" ht="12.75">
      <c r="A284" t="s">
        <v>291</v>
      </c>
    </row>
    <row r="286" ht="12.75">
      <c r="A286" t="s">
        <v>292</v>
      </c>
    </row>
    <row r="287" ht="12.75">
      <c r="A287" t="s">
        <v>293</v>
      </c>
    </row>
    <row r="288" ht="12.75">
      <c r="A288" t="s">
        <v>294</v>
      </c>
    </row>
    <row r="289" ht="12.75">
      <c r="A289" t="s">
        <v>295</v>
      </c>
    </row>
    <row r="290" ht="12.75">
      <c r="A290" t="s">
        <v>296</v>
      </c>
    </row>
    <row r="292" ht="12.75">
      <c r="A292" t="s">
        <v>297</v>
      </c>
    </row>
    <row r="293" ht="12.75">
      <c r="A293" t="s">
        <v>298</v>
      </c>
    </row>
    <row r="294" ht="12.75">
      <c r="A294" t="s">
        <v>299</v>
      </c>
    </row>
    <row r="295" ht="12.75">
      <c r="A295" t="s">
        <v>300</v>
      </c>
    </row>
    <row r="297" ht="12.75">
      <c r="A297" t="s">
        <v>301</v>
      </c>
    </row>
    <row r="298" ht="12.75">
      <c r="A298" t="s">
        <v>302</v>
      </c>
    </row>
    <row r="299" ht="12.75">
      <c r="A299" t="s">
        <v>303</v>
      </c>
    </row>
    <row r="300" ht="12.75">
      <c r="A300" t="s">
        <v>304</v>
      </c>
    </row>
    <row r="302" ht="12.75">
      <c r="A302" t="s">
        <v>305</v>
      </c>
    </row>
    <row r="303" ht="12.75">
      <c r="A303" t="s">
        <v>306</v>
      </c>
    </row>
    <row r="304" ht="12.75">
      <c r="A304" t="s">
        <v>307</v>
      </c>
    </row>
    <row r="305" ht="12.75">
      <c r="A305" t="s">
        <v>308</v>
      </c>
    </row>
    <row r="307" ht="12.75">
      <c r="A307" t="s">
        <v>309</v>
      </c>
    </row>
    <row r="308" ht="12.75">
      <c r="A308" t="s">
        <v>310</v>
      </c>
    </row>
    <row r="309" ht="12.75">
      <c r="A309" t="s">
        <v>311</v>
      </c>
    </row>
    <row r="311" ht="12.75">
      <c r="A311" t="s">
        <v>312</v>
      </c>
    </row>
    <row r="312" ht="12.75">
      <c r="A312" t="s">
        <v>313</v>
      </c>
    </row>
    <row r="313" ht="12.75">
      <c r="A313" t="s">
        <v>314</v>
      </c>
    </row>
    <row r="314" ht="12.75">
      <c r="A314" t="s">
        <v>315</v>
      </c>
    </row>
    <row r="315" ht="12.75">
      <c r="A315" t="s">
        <v>316</v>
      </c>
    </row>
    <row r="317" ht="12.75">
      <c r="A317" t="s">
        <v>317</v>
      </c>
    </row>
    <row r="318" ht="12.75">
      <c r="A318" t="s">
        <v>318</v>
      </c>
    </row>
    <row r="319" ht="12.75">
      <c r="A319" t="s">
        <v>319</v>
      </c>
    </row>
    <row r="320" ht="12.75">
      <c r="A320" t="s">
        <v>320</v>
      </c>
    </row>
    <row r="322" ht="12.75">
      <c r="A322" t="s">
        <v>321</v>
      </c>
    </row>
    <row r="323" ht="12.75">
      <c r="A323" t="s">
        <v>322</v>
      </c>
    </row>
    <row r="324" ht="12.75">
      <c r="A324" t="s">
        <v>323</v>
      </c>
    </row>
    <row r="326" ht="12.75">
      <c r="A326" t="s">
        <v>324</v>
      </c>
    </row>
    <row r="327" ht="12.75">
      <c r="A327" t="s">
        <v>325</v>
      </c>
    </row>
    <row r="328" ht="12.75">
      <c r="A328" t="s">
        <v>326</v>
      </c>
    </row>
    <row r="329" ht="12.75">
      <c r="A329" t="s">
        <v>327</v>
      </c>
    </row>
    <row r="331" ht="12.75">
      <c r="A331" t="s">
        <v>328</v>
      </c>
    </row>
    <row r="332" ht="12.75">
      <c r="A332" t="s">
        <v>329</v>
      </c>
    </row>
    <row r="333" ht="12.75">
      <c r="A333" t="s">
        <v>330</v>
      </c>
    </row>
    <row r="334" ht="12.75">
      <c r="A334" t="s">
        <v>331</v>
      </c>
    </row>
    <row r="336" ht="12.75">
      <c r="A336" t="s">
        <v>332</v>
      </c>
    </row>
    <row r="337" ht="12.75">
      <c r="A337" t="s">
        <v>333</v>
      </c>
    </row>
    <row r="338" ht="12.75">
      <c r="A338" t="s">
        <v>334</v>
      </c>
    </row>
    <row r="339" ht="12.75">
      <c r="A339" t="s">
        <v>335</v>
      </c>
    </row>
    <row r="341" ht="12.75">
      <c r="A341" t="s">
        <v>336</v>
      </c>
    </row>
    <row r="342" ht="12.75">
      <c r="A342" t="s">
        <v>337</v>
      </c>
    </row>
    <row r="343" ht="12.75">
      <c r="A343" t="s">
        <v>338</v>
      </c>
    </row>
    <row r="344" ht="12.75">
      <c r="A344" t="s">
        <v>339</v>
      </c>
    </row>
    <row r="346" ht="12.75">
      <c r="A346" t="s">
        <v>340</v>
      </c>
    </row>
    <row r="347" ht="12.75">
      <c r="A347" t="s">
        <v>341</v>
      </c>
    </row>
    <row r="348" ht="12.75">
      <c r="A348" t="s">
        <v>342</v>
      </c>
    </row>
    <row r="349" ht="12.75">
      <c r="A349" t="s">
        <v>343</v>
      </c>
    </row>
    <row r="350" ht="12.75">
      <c r="A350" t="s">
        <v>344</v>
      </c>
    </row>
    <row r="352" ht="12.75">
      <c r="A352" t="s">
        <v>345</v>
      </c>
    </row>
    <row r="353" ht="12.75">
      <c r="A353" t="s">
        <v>346</v>
      </c>
    </row>
    <row r="354" ht="12.75">
      <c r="A354" t="s">
        <v>347</v>
      </c>
    </row>
    <row r="355" ht="12.75">
      <c r="A355" t="s">
        <v>348</v>
      </c>
    </row>
    <row r="357" ht="12.75">
      <c r="A357" t="s">
        <v>349</v>
      </c>
    </row>
    <row r="358" ht="12.75">
      <c r="A358" t="s">
        <v>350</v>
      </c>
    </row>
    <row r="359" ht="12.75">
      <c r="A359" t="s">
        <v>351</v>
      </c>
    </row>
    <row r="360" ht="12.75">
      <c r="A360" t="s">
        <v>352</v>
      </c>
    </row>
    <row r="362" ht="12.75">
      <c r="A362" t="s">
        <v>353</v>
      </c>
    </row>
    <row r="363" ht="12.75">
      <c r="A363" t="s">
        <v>354</v>
      </c>
    </row>
    <row r="364" ht="12.75">
      <c r="A364" t="s">
        <v>355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University of California, Los Angeles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Laurent Pilon</dc:creator>
  <cp:keywords/>
  <dc:description/>
  <cp:lastModifiedBy>Laurent Pilon</cp:lastModifiedBy>
  <dcterms:created xsi:type="dcterms:W3CDTF">2007-08-16T01:32:01Z</dcterms:created>
  <dcterms:modified xsi:type="dcterms:W3CDTF">2012-04-16T22:44:20Z</dcterms:modified>
  <cp:category/>
  <cp:version/>
  <cp:contentType/>
  <cp:contentStatus/>
</cp:coreProperties>
</file>